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16\"/>
    </mc:Choice>
  </mc:AlternateContent>
  <bookViews>
    <workbookView xWindow="0" yWindow="0" windowWidth="16170" windowHeight="8175" firstSheet="1" activeTab="1"/>
  </bookViews>
  <sheets>
    <sheet name="Gráfico1" sheetId="2" r:id="rId1"/>
    <sheet name="Hoja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9" i="1" l="1"/>
  <c r="B77" i="1"/>
  <c r="C104" i="1"/>
  <c r="A104" i="1"/>
  <c r="A105" i="1"/>
  <c r="B123" i="1" l="1"/>
  <c r="C119" i="1"/>
  <c r="C120" i="1"/>
  <c r="A119" i="1"/>
  <c r="A120" i="1"/>
  <c r="A102" i="1"/>
  <c r="A103" i="1"/>
  <c r="C102" i="1"/>
  <c r="C103" i="1"/>
  <c r="C100" i="1"/>
  <c r="C101" i="1"/>
  <c r="A100" i="1"/>
  <c r="A101" i="1"/>
  <c r="A116" i="1"/>
  <c r="A117" i="1"/>
  <c r="A118" i="1"/>
  <c r="A121" i="1"/>
  <c r="A122" i="1"/>
  <c r="C117" i="1"/>
  <c r="C118" i="1"/>
  <c r="C121" i="1"/>
  <c r="C122" i="1"/>
  <c r="A140" i="1"/>
  <c r="A141" i="1"/>
  <c r="A142" i="1"/>
  <c r="C140" i="1"/>
  <c r="C141" i="1"/>
  <c r="C142" i="1"/>
  <c r="B143" i="1"/>
  <c r="C116" i="1"/>
  <c r="C71" i="1"/>
  <c r="C72" i="1"/>
  <c r="C73" i="1"/>
  <c r="C74" i="1"/>
  <c r="C75" i="1"/>
  <c r="C76" i="1"/>
  <c r="A71" i="1"/>
  <c r="A72" i="1"/>
  <c r="A73" i="1"/>
  <c r="A74" i="1"/>
  <c r="A75" i="1"/>
  <c r="A76" i="1"/>
  <c r="C96" i="1"/>
  <c r="C97" i="1"/>
  <c r="C98" i="1"/>
  <c r="C99" i="1"/>
  <c r="A96" i="1"/>
  <c r="A97" i="1"/>
  <c r="A98" i="1"/>
  <c r="A99" i="1"/>
  <c r="C138" i="1" l="1"/>
  <c r="C139" i="1"/>
  <c r="A138" i="1"/>
  <c r="A139" i="1"/>
  <c r="A137" i="1"/>
  <c r="C136" i="1"/>
  <c r="C133" i="1"/>
  <c r="C134" i="1"/>
  <c r="C135" i="1"/>
  <c r="C137" i="1"/>
  <c r="A133" i="1"/>
  <c r="A134" i="1"/>
  <c r="A135" i="1"/>
  <c r="A136" i="1"/>
  <c r="C67" i="1"/>
  <c r="C68" i="1"/>
  <c r="A67" i="1"/>
  <c r="A68" i="1"/>
  <c r="C64" i="1"/>
  <c r="C65" i="1"/>
  <c r="C66" i="1"/>
  <c r="C69" i="1"/>
  <c r="A64" i="1"/>
  <c r="A65" i="1"/>
  <c r="A66" i="1"/>
  <c r="A69" i="1"/>
  <c r="C60" i="1"/>
  <c r="C61" i="1"/>
  <c r="C62" i="1"/>
  <c r="A60" i="1"/>
  <c r="A61" i="1"/>
  <c r="A62" i="1"/>
  <c r="C57" i="1"/>
  <c r="C58" i="1"/>
  <c r="C59" i="1"/>
  <c r="C63" i="1"/>
  <c r="C70" i="1"/>
  <c r="A57" i="1"/>
  <c r="A58" i="1"/>
  <c r="A59" i="1"/>
  <c r="A63" i="1"/>
  <c r="A70" i="1"/>
  <c r="C132" i="1"/>
  <c r="A132" i="1"/>
  <c r="C131" i="1"/>
  <c r="A131" i="1"/>
  <c r="C130" i="1"/>
  <c r="A130" i="1"/>
  <c r="C115" i="1"/>
  <c r="A115" i="1"/>
  <c r="C114" i="1"/>
  <c r="A114" i="1"/>
  <c r="C113" i="1"/>
  <c r="A113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A126" i="1" l="1"/>
</calcChain>
</file>

<file path=xl/sharedStrings.xml><?xml version="1.0" encoding="utf-8"?>
<sst xmlns="http://schemas.openxmlformats.org/spreadsheetml/2006/main" count="138" uniqueCount="19">
  <si>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</si>
  <si>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</si>
  <si>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</si>
  <si>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</si>
  <si>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</si>
  <si>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</si>
  <si>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</si>
  <si>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</si>
  <si>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</si>
  <si>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</si>
  <si>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</si>
  <si>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</si>
  <si>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</si>
  <si>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</si>
  <si>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>Gavetas Vacías + Gavetas Fallando</t>
  </si>
  <si>
    <t>SIN EFECTIVO</t>
  </si>
  <si>
    <t>3 Gavetas Vacías</t>
  </si>
  <si>
    <t>Abastecido</t>
  </si>
  <si>
    <t xml:space="preserve">GAVETAS VACIAS + GAVETAS FALLANDO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</si>
</sst>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abSelected="1" zoomScale="80" zoomScaleNormal="80" workbookViewId="0">
      <selection activeCell="G133" sqref="G133"/>
    </sheetView>
  </sheetViews>
  <sheetFormatPr baseColWidth="10" defaultColWidth="52.7109375" defaultRowHeight="15" x14ac:dyDescent="0.25"/>
  <cols>
    <col min="1" max="1" width="40.7109375" customWidth="1"/>
    <col min="2" max="2" width="18.28515625" style="7" customWidth="1"/>
    <col min="4" max="4" width="36.5703125" bestFit="1" customWidth="1"/>
    <col min="5" max="5" width="20" customWidth="1"/>
  </cols>
  <sheetData>
    <row r="1" spans="1:5" ht="22.5" x14ac:dyDescent="0.25">
      <c r="A1" s="33" t="s">
        <v>1</v>
      </c>
      <c r="B1" s="34"/>
      <c r="C1" s="34"/>
      <c r="D1" s="34"/>
      <c r="E1" s="35"/>
    </row>
    <row r="2" spans="1:5" ht="25.5" x14ac:dyDescent="0.25">
      <c r="A2" s="36" t="s">
        <v>0</v>
      </c>
      <c r="B2" s="37"/>
      <c r="C2" s="37"/>
      <c r="D2" s="37"/>
      <c r="E2" s="38"/>
    </row>
    <row r="3" spans="1:5" ht="18" x14ac:dyDescent="0.25">
      <c r="B3" s="1"/>
      <c r="C3" s="1"/>
      <c r="D3" s="1"/>
      <c r="E3" s="15"/>
    </row>
    <row r="4" spans="1:5" ht="18.75" thickBot="1" x14ac:dyDescent="0.3">
      <c r="A4" s="12" t="s">
        <v>2</v>
      </c>
      <c r="B4" s="14">
        <v>44271.25</v>
      </c>
      <c r="C4" s="1"/>
      <c r="D4" s="1"/>
      <c r="E4" s="16"/>
    </row>
    <row r="5" spans="1:5" ht="18.75" thickBot="1" x14ac:dyDescent="0.3">
      <c r="A5" s="12" t="s">
        <v>3</v>
      </c>
      <c r="B5" s="14">
        <v>44271.708333333336</v>
      </c>
      <c r="C5" s="13"/>
      <c r="D5" s="1"/>
      <c r="E5" s="16"/>
    </row>
    <row r="6" spans="1:5" ht="18" x14ac:dyDescent="0.25">
      <c r="B6" s="1"/>
      <c r="C6" s="1"/>
      <c r="D6" s="1"/>
      <c r="E6" s="18"/>
    </row>
    <row r="7" spans="1:5" ht="18" x14ac:dyDescent="0.25">
      <c r="A7" s="39" t="s">
        <v>4</v>
      </c>
      <c r="B7" s="40"/>
      <c r="C7" s="40"/>
      <c r="D7" s="40"/>
      <c r="E7" s="41"/>
    </row>
    <row r="8" spans="1:5" ht="18" x14ac:dyDescent="0.25">
      <c r="A8" s="2" t="s">
        <v>5</v>
      </c>
      <c r="B8" s="3" t="s">
        <v>6</v>
      </c>
      <c r="C8" s="2" t="s">
        <v>7</v>
      </c>
      <c r="D8" s="17" t="s">
        <v>8</v>
      </c>
      <c r="E8" s="17" t="s">
        <v>9</v>
      </c>
    </row>
    <row r="9" spans="1:5" ht="18" x14ac:dyDescent="0.25">
      <c r="A9" s="8" t="str">
        <f>VLOOKUP(B9,'[1]LISTADO ATM'!$A$2:$C$820,3,0)</f>
        <v>NORTE</v>
      </c>
      <c r="B9" s="4">
        <v>40</v>
      </c>
      <c r="C9" s="4" t="str">
        <f>VLOOKUP(B9,'[1]LISTADO ATM'!$A$2:$B$820,2,0)</f>
        <v xml:space="preserve">ATM Oficina El Puñal </v>
      </c>
      <c r="D9" s="23" t="s">
        <v>17</v>
      </c>
      <c r="E9" s="22">
        <v>335823270</v>
      </c>
    </row>
    <row r="10" spans="1:5" ht="18" x14ac:dyDescent="0.25">
      <c r="A10" s="8" t="str">
        <f>VLOOKUP(B10,'[1]LISTADO ATM'!$A$2:$C$820,3,0)</f>
        <v>DISTRITO NACIONAL</v>
      </c>
      <c r="B10" s="4">
        <v>152</v>
      </c>
      <c r="C10" s="4" t="str">
        <f>VLOOKUP(B10,'[1]LISTADO ATM'!$A$2:$B$820,2,0)</f>
        <v xml:space="preserve">ATM Kiosco Megacentro II </v>
      </c>
      <c r="D10" s="23" t="s">
        <v>17</v>
      </c>
      <c r="E10" s="22">
        <v>335822711</v>
      </c>
    </row>
    <row r="11" spans="1:5" ht="18" x14ac:dyDescent="0.25">
      <c r="A11" s="8" t="str">
        <f>VLOOKUP(B11,'[1]LISTADO ATM'!$A$2:$C$820,3,0)</f>
        <v>DISTRITO NACIONAL</v>
      </c>
      <c r="B11" s="4">
        <v>267</v>
      </c>
      <c r="C11" s="4" t="str">
        <f>VLOOKUP(B11,'[1]LISTADO ATM'!$A$2:$B$820,2,0)</f>
        <v xml:space="preserve">ATM Centro de Caja México </v>
      </c>
      <c r="D11" s="23" t="s">
        <v>17</v>
      </c>
      <c r="E11" s="22">
        <v>335822096</v>
      </c>
    </row>
    <row r="12" spans="1:5" ht="18" x14ac:dyDescent="0.25">
      <c r="A12" s="8" t="str">
        <f>VLOOKUP(B12,'[1]LISTADO ATM'!$A$2:$C$820,3,0)</f>
        <v>NORTE</v>
      </c>
      <c r="B12" s="4">
        <v>290</v>
      </c>
      <c r="C12" s="4" t="str">
        <f>VLOOKUP(B12,'[1]LISTADO ATM'!$A$2:$B$820,2,0)</f>
        <v xml:space="preserve">ATM Oficina San Francisco de Macorís </v>
      </c>
      <c r="D12" s="23" t="s">
        <v>17</v>
      </c>
      <c r="E12" s="22">
        <v>335822718</v>
      </c>
    </row>
    <row r="13" spans="1:5" ht="18" x14ac:dyDescent="0.25">
      <c r="A13" s="8" t="str">
        <f>VLOOKUP(B13,'[1]LISTADO ATM'!$A$2:$C$820,3,0)</f>
        <v>ESTE</v>
      </c>
      <c r="B13" s="4">
        <v>293</v>
      </c>
      <c r="C13" s="4" t="str">
        <f>VLOOKUP(B13,'[1]LISTADO ATM'!$A$2:$B$820,2,0)</f>
        <v xml:space="preserve">ATM S/M Nueva Visión (San Pedro) </v>
      </c>
      <c r="D13" s="23" t="s">
        <v>17</v>
      </c>
      <c r="E13" s="22">
        <v>335822720</v>
      </c>
    </row>
    <row r="14" spans="1:5" ht="18" x14ac:dyDescent="0.25">
      <c r="A14" s="8" t="str">
        <f>VLOOKUP(B14,'[1]LISTADO ATM'!$A$2:$C$820,3,0)</f>
        <v>DISTRITO NACIONAL</v>
      </c>
      <c r="B14" s="4">
        <v>416</v>
      </c>
      <c r="C14" s="4" t="str">
        <f>VLOOKUP(B14,'[1]LISTADO ATM'!$A$2:$B$820,2,0)</f>
        <v xml:space="preserve">ATM Autobanco San Martín II </v>
      </c>
      <c r="D14" s="23" t="s">
        <v>17</v>
      </c>
      <c r="E14" s="22">
        <v>335822697</v>
      </c>
    </row>
    <row r="15" spans="1:5" ht="18" x14ac:dyDescent="0.25">
      <c r="A15" s="8" t="str">
        <f>VLOOKUP(B15,'[1]LISTADO ATM'!$A$2:$C$820,3,0)</f>
        <v>ESTE</v>
      </c>
      <c r="B15" s="4">
        <v>495</v>
      </c>
      <c r="C15" s="4" t="str">
        <f>VLOOKUP(B15,'[1]LISTADO ATM'!$A$2:$B$820,2,0)</f>
        <v>ATM Cemento PANAM</v>
      </c>
      <c r="D15" s="23" t="s">
        <v>17</v>
      </c>
      <c r="E15" s="22">
        <v>335822712</v>
      </c>
    </row>
    <row r="16" spans="1:5" ht="18" x14ac:dyDescent="0.25">
      <c r="A16" s="8" t="str">
        <f>VLOOKUP(B16,'[1]LISTADO ATM'!$A$2:$C$820,3,0)</f>
        <v>DISTRITO NACIONAL</v>
      </c>
      <c r="B16" s="4">
        <v>507</v>
      </c>
      <c r="C16" s="4" t="str">
        <f>VLOOKUP(B16,'[1]LISTADO ATM'!$A$2:$B$820,2,0)</f>
        <v>ATM Estación Sigma Boca Chica</v>
      </c>
      <c r="D16" s="23" t="s">
        <v>17</v>
      </c>
      <c r="E16" s="22">
        <v>335822523</v>
      </c>
    </row>
    <row r="17" spans="1:5" ht="18" x14ac:dyDescent="0.25">
      <c r="A17" s="8" t="str">
        <f>VLOOKUP(B17,'[1]LISTADO ATM'!$A$2:$C$820,3,0)</f>
        <v>DISTRITO NACIONAL</v>
      </c>
      <c r="B17" s="4">
        <v>557</v>
      </c>
      <c r="C17" s="4" t="str">
        <f>VLOOKUP(B17,'[1]LISTADO ATM'!$A$2:$B$820,2,0)</f>
        <v xml:space="preserve">ATM Multicentro La Sirena Ave. Mella </v>
      </c>
      <c r="D17" s="23" t="s">
        <v>17</v>
      </c>
      <c r="E17" s="22">
        <v>335822713</v>
      </c>
    </row>
    <row r="18" spans="1:5" ht="18" x14ac:dyDescent="0.25">
      <c r="A18" s="8" t="str">
        <f>VLOOKUP(B18,'[1]LISTADO ATM'!$A$2:$C$820,3,0)</f>
        <v>ESTE</v>
      </c>
      <c r="B18" s="4">
        <v>673</v>
      </c>
      <c r="C18" s="4" t="str">
        <f>VLOOKUP(B18,'[1]LISTADO ATM'!$A$2:$B$820,2,0)</f>
        <v>ATM Clínica Dr. Cruz Jiminián</v>
      </c>
      <c r="D18" s="23" t="s">
        <v>17</v>
      </c>
      <c r="E18" s="22">
        <v>335822502</v>
      </c>
    </row>
    <row r="19" spans="1:5" ht="18" x14ac:dyDescent="0.25">
      <c r="A19" s="8" t="str">
        <f>VLOOKUP(B19,'[1]LISTADO ATM'!$A$2:$C$820,3,0)</f>
        <v>DISTRITO NACIONAL</v>
      </c>
      <c r="B19" s="4">
        <v>676</v>
      </c>
      <c r="C19" s="4" t="str">
        <f>VLOOKUP(B19,'[1]LISTADO ATM'!$A$2:$B$820,2,0)</f>
        <v>ATM S/M Bravo Colina Del Oeste</v>
      </c>
      <c r="D19" s="23" t="s">
        <v>17</v>
      </c>
      <c r="E19" s="22">
        <v>335822421</v>
      </c>
    </row>
    <row r="20" spans="1:5" ht="18" x14ac:dyDescent="0.25">
      <c r="A20" s="8" t="str">
        <f>VLOOKUP(B20,'[1]LISTADO ATM'!$A$2:$C$820,3,0)</f>
        <v>NORTE</v>
      </c>
      <c r="B20" s="4">
        <v>864</v>
      </c>
      <c r="C20" s="4" t="str">
        <f>VLOOKUP(B20,'[1]LISTADO ATM'!$A$2:$B$820,2,0)</f>
        <v xml:space="preserve">ATM Palmares Mall (San Francisco) </v>
      </c>
      <c r="D20" s="23" t="s">
        <v>17</v>
      </c>
      <c r="E20" s="22">
        <v>335822768</v>
      </c>
    </row>
    <row r="21" spans="1:5" ht="18" x14ac:dyDescent="0.25">
      <c r="A21" s="8" t="str">
        <f>VLOOKUP(B21,'[1]LISTADO ATM'!$A$2:$C$820,3,0)</f>
        <v>DISTRITO NACIONAL</v>
      </c>
      <c r="B21" s="4">
        <v>938</v>
      </c>
      <c r="C21" s="4" t="str">
        <f>VLOOKUP(B21,'[1]LISTADO ATM'!$A$2:$B$820,2,0)</f>
        <v xml:space="preserve">ATM Autobanco Oficina Filadelfia Plaza </v>
      </c>
      <c r="D21" s="23" t="s">
        <v>17</v>
      </c>
      <c r="E21" s="22">
        <v>335823115</v>
      </c>
    </row>
    <row r="22" spans="1:5" ht="18" x14ac:dyDescent="0.25">
      <c r="A22" s="8" t="str">
        <f>VLOOKUP(B22,'[1]LISTADO ATM'!$A$2:$C$820,3,0)</f>
        <v>DISTRITO NACIONAL</v>
      </c>
      <c r="B22" s="4">
        <v>957</v>
      </c>
      <c r="C22" s="4" t="str">
        <f>VLOOKUP(B22,'[1]LISTADO ATM'!$A$2:$B$820,2,0)</f>
        <v xml:space="preserve">ATM Oficina Venezuela </v>
      </c>
      <c r="D22" s="23" t="s">
        <v>17</v>
      </c>
      <c r="E22" s="22">
        <v>335822722</v>
      </c>
    </row>
    <row r="23" spans="1:5" ht="18" x14ac:dyDescent="0.25">
      <c r="A23" s="8" t="str">
        <f>VLOOKUP(B23,'[1]LISTADO ATM'!$A$2:$C$820,3,0)</f>
        <v>DISTRITO NACIONAL</v>
      </c>
      <c r="B23" s="4">
        <v>2</v>
      </c>
      <c r="C23" s="4" t="str">
        <f>VLOOKUP(B23,'[1]LISTADO ATM'!$A$2:$B$820,2,0)</f>
        <v>ATM Autoservicio Padre Castellano</v>
      </c>
      <c r="D23" s="23" t="s">
        <v>17</v>
      </c>
      <c r="E23" s="22">
        <v>335822888</v>
      </c>
    </row>
    <row r="24" spans="1:5" ht="18" x14ac:dyDescent="0.25">
      <c r="A24" s="8" t="str">
        <f>VLOOKUP(B24,'[1]LISTADO ATM'!$A$2:$C$820,3,0)</f>
        <v>DISTRITO NACIONAL</v>
      </c>
      <c r="B24" s="4">
        <v>32</v>
      </c>
      <c r="C24" s="4" t="str">
        <f>VLOOKUP(B24,'[1]LISTADO ATM'!$A$2:$B$820,2,0)</f>
        <v xml:space="preserve">ATM Oficina San Martín II </v>
      </c>
      <c r="D24" s="23" t="s">
        <v>17</v>
      </c>
      <c r="E24" s="22">
        <v>335820937</v>
      </c>
    </row>
    <row r="25" spans="1:5" ht="18" x14ac:dyDescent="0.25">
      <c r="A25" s="8" t="str">
        <f>VLOOKUP(B25,'[1]LISTADO ATM'!$A$2:$C$820,3,0)</f>
        <v>SUR</v>
      </c>
      <c r="B25" s="4">
        <v>44</v>
      </c>
      <c r="C25" s="4" t="str">
        <f>VLOOKUP(B25,'[1]LISTADO ATM'!$A$2:$B$820,2,0)</f>
        <v xml:space="preserve">ATM Oficina Pedernales </v>
      </c>
      <c r="D25" s="23" t="s">
        <v>17</v>
      </c>
      <c r="E25" s="22">
        <v>335823144</v>
      </c>
    </row>
    <row r="26" spans="1:5" ht="18" x14ac:dyDescent="0.25">
      <c r="A26" s="8" t="str">
        <f>VLOOKUP(B26,'[1]LISTADO ATM'!$A$2:$C$820,3,0)</f>
        <v>SUR</v>
      </c>
      <c r="B26" s="4">
        <v>84</v>
      </c>
      <c r="C26" s="4" t="str">
        <f>VLOOKUP(B26,'[1]LISTADO ATM'!$A$2:$B$820,2,0)</f>
        <v xml:space="preserve">ATM Oficina Multicentro Sirena San Cristóbal </v>
      </c>
      <c r="D26" s="23" t="s">
        <v>17</v>
      </c>
      <c r="E26" s="22">
        <v>335823169</v>
      </c>
    </row>
    <row r="27" spans="1:5" ht="18" x14ac:dyDescent="0.25">
      <c r="A27" s="8" t="str">
        <f>VLOOKUP(B27,'[1]LISTADO ATM'!$A$2:$C$820,3,0)</f>
        <v>ESTE</v>
      </c>
      <c r="B27" s="4">
        <v>121</v>
      </c>
      <c r="C27" s="4" t="str">
        <f>VLOOKUP(B27,'[1]LISTADO ATM'!$A$2:$B$820,2,0)</f>
        <v xml:space="preserve">ATM Oficina Bayaguana </v>
      </c>
      <c r="D27" s="23" t="s">
        <v>17</v>
      </c>
      <c r="E27" s="22">
        <v>335822507</v>
      </c>
    </row>
    <row r="28" spans="1:5" ht="18" x14ac:dyDescent="0.25">
      <c r="A28" s="8" t="str">
        <f>VLOOKUP(B28,'[1]LISTADO ATM'!$A$2:$C$820,3,0)</f>
        <v>NORTE</v>
      </c>
      <c r="B28" s="4">
        <v>154</v>
      </c>
      <c r="C28" s="4" t="str">
        <f>VLOOKUP(B28,'[1]LISTADO ATM'!$A$2:$B$820,2,0)</f>
        <v xml:space="preserve">ATM Oficina Sánchez </v>
      </c>
      <c r="D28" s="23" t="s">
        <v>17</v>
      </c>
      <c r="E28" s="22">
        <v>335822515</v>
      </c>
    </row>
    <row r="29" spans="1:5" ht="18" x14ac:dyDescent="0.25">
      <c r="A29" s="8" t="str">
        <f>VLOOKUP(B29,'[1]LISTADO ATM'!$A$2:$C$820,3,0)</f>
        <v>NORTE</v>
      </c>
      <c r="B29" s="4">
        <v>157</v>
      </c>
      <c r="C29" s="4" t="str">
        <f>VLOOKUP(B29,'[1]LISTADO ATM'!$A$2:$B$820,2,0)</f>
        <v xml:space="preserve">ATM Oficina Samaná </v>
      </c>
      <c r="D29" s="23" t="s">
        <v>17</v>
      </c>
      <c r="E29" s="22">
        <v>335822705</v>
      </c>
    </row>
    <row r="30" spans="1:5" ht="18" x14ac:dyDescent="0.25">
      <c r="A30" s="8" t="str">
        <f>VLOOKUP(B30,'[1]LISTADO ATM'!$A$2:$C$820,3,0)</f>
        <v>SUR</v>
      </c>
      <c r="B30" s="4">
        <v>182</v>
      </c>
      <c r="C30" s="4" t="str">
        <f>VLOOKUP(B30,'[1]LISTADO ATM'!$A$2:$B$820,2,0)</f>
        <v xml:space="preserve">ATM Barahona Comb </v>
      </c>
      <c r="D30" s="23" t="s">
        <v>17</v>
      </c>
      <c r="E30" s="22">
        <v>335821641</v>
      </c>
    </row>
    <row r="31" spans="1:5" ht="18" x14ac:dyDescent="0.25">
      <c r="A31" s="8" t="str">
        <f>VLOOKUP(B31,'[1]LISTADO ATM'!$A$2:$C$820,3,0)</f>
        <v>ESTE</v>
      </c>
      <c r="B31" s="4">
        <v>219</v>
      </c>
      <c r="C31" s="4" t="str">
        <f>VLOOKUP(B31,'[1]LISTADO ATM'!$A$2:$B$820,2,0)</f>
        <v xml:space="preserve">ATM Oficina La Altagracia (Higuey) </v>
      </c>
      <c r="D31" s="23" t="s">
        <v>17</v>
      </c>
      <c r="E31" s="22">
        <v>335822735</v>
      </c>
    </row>
    <row r="32" spans="1:5" ht="18" x14ac:dyDescent="0.25">
      <c r="A32" s="8" t="str">
        <f>VLOOKUP(B32,'[1]LISTADO ATM'!$A$2:$C$820,3,0)</f>
        <v>SUR</v>
      </c>
      <c r="B32" s="4">
        <v>252</v>
      </c>
      <c r="C32" s="4" t="str">
        <f>VLOOKUP(B32,'[1]LISTADO ATM'!$A$2:$B$820,2,0)</f>
        <v xml:space="preserve">ATM Banco Agrícola (Barahona) </v>
      </c>
      <c r="D32" s="23" t="s">
        <v>17</v>
      </c>
      <c r="E32" s="22">
        <v>335820870</v>
      </c>
    </row>
    <row r="33" spans="1:5" ht="18" x14ac:dyDescent="0.25">
      <c r="A33" s="8" t="str">
        <f>VLOOKUP(B33,'[1]LISTADO ATM'!$A$2:$C$820,3,0)</f>
        <v>SUR</v>
      </c>
      <c r="B33" s="4">
        <v>301</v>
      </c>
      <c r="C33" s="4" t="str">
        <f>VLOOKUP(B33,'[1]LISTADO ATM'!$A$2:$B$820,2,0)</f>
        <v xml:space="preserve">ATM UNP Alfa y Omega (Barahona) </v>
      </c>
      <c r="D33" s="23" t="s">
        <v>17</v>
      </c>
      <c r="E33" s="22">
        <v>335822698</v>
      </c>
    </row>
    <row r="34" spans="1:5" ht="18" x14ac:dyDescent="0.25">
      <c r="A34" s="8" t="str">
        <f>VLOOKUP(B34,'[1]LISTADO ATM'!$A$2:$C$820,3,0)</f>
        <v>NORTE</v>
      </c>
      <c r="B34" s="4">
        <v>304</v>
      </c>
      <c r="C34" s="4" t="str">
        <f>VLOOKUP(B34,'[1]LISTADO ATM'!$A$2:$B$820,2,0)</f>
        <v xml:space="preserve">ATM Multicentro La Sirena Estrella Sadhala </v>
      </c>
      <c r="D34" s="23" t="s">
        <v>17</v>
      </c>
      <c r="E34" s="22">
        <v>335822898</v>
      </c>
    </row>
    <row r="35" spans="1:5" ht="18" x14ac:dyDescent="0.25">
      <c r="A35" s="8" t="str">
        <f>VLOOKUP(B35,'[1]LISTADO ATM'!$A$2:$C$820,3,0)</f>
        <v>DISTRITO NACIONAL</v>
      </c>
      <c r="B35" s="4">
        <v>377</v>
      </c>
      <c r="C35" s="4" t="str">
        <f>VLOOKUP(B35,'[1]LISTADO ATM'!$A$2:$B$820,2,0)</f>
        <v>ATM Estación del Metro Eduardo Brito</v>
      </c>
      <c r="D35" s="23" t="s">
        <v>17</v>
      </c>
      <c r="E35" s="22">
        <v>335822703</v>
      </c>
    </row>
    <row r="36" spans="1:5" ht="18" x14ac:dyDescent="0.25">
      <c r="A36" s="8" t="str">
        <f>VLOOKUP(B36,'[1]LISTADO ATM'!$A$2:$C$820,3,0)</f>
        <v>DISTRITO NACIONAL</v>
      </c>
      <c r="B36" s="4">
        <v>387</v>
      </c>
      <c r="C36" s="4" t="str">
        <f>VLOOKUP(B36,'[1]LISTADO ATM'!$A$2:$B$820,2,0)</f>
        <v xml:space="preserve">ATM S/M La Cadena San Vicente de Paul </v>
      </c>
      <c r="D36" s="23" t="s">
        <v>17</v>
      </c>
      <c r="E36" s="22">
        <v>335822684</v>
      </c>
    </row>
    <row r="37" spans="1:5" ht="18" x14ac:dyDescent="0.25">
      <c r="A37" s="8" t="str">
        <f>VLOOKUP(B37,'[1]LISTADO ATM'!$A$2:$C$820,3,0)</f>
        <v>SUR</v>
      </c>
      <c r="B37" s="4">
        <v>403</v>
      </c>
      <c r="C37" s="4" t="str">
        <f>VLOOKUP(B37,'[1]LISTADO ATM'!$A$2:$B$820,2,0)</f>
        <v xml:space="preserve">ATM Oficina Vicente Noble </v>
      </c>
      <c r="D37" s="23" t="s">
        <v>17</v>
      </c>
      <c r="E37" s="22">
        <v>335822694</v>
      </c>
    </row>
    <row r="38" spans="1:5" ht="18" x14ac:dyDescent="0.25">
      <c r="A38" s="8" t="str">
        <f>VLOOKUP(B38,'[1]LISTADO ATM'!$A$2:$C$820,3,0)</f>
        <v>DISTRITO NACIONAL</v>
      </c>
      <c r="B38" s="4">
        <v>422</v>
      </c>
      <c r="C38" s="4" t="str">
        <f>VLOOKUP(B38,'[1]LISTADO ATM'!$A$2:$B$820,2,0)</f>
        <v xml:space="preserve">ATM Olé Manoguayabo </v>
      </c>
      <c r="D38" s="23" t="s">
        <v>17</v>
      </c>
      <c r="E38" s="22">
        <v>335822699</v>
      </c>
    </row>
    <row r="39" spans="1:5" ht="18" x14ac:dyDescent="0.25">
      <c r="A39" s="8" t="str">
        <f>VLOOKUP(B39,'[1]LISTADO ATM'!$A$2:$C$820,3,0)</f>
        <v>DISTRITO NACIONAL</v>
      </c>
      <c r="B39" s="4">
        <v>425</v>
      </c>
      <c r="C39" s="4" t="str">
        <f>VLOOKUP(B39,'[1]LISTADO ATM'!$A$2:$B$820,2,0)</f>
        <v xml:space="preserve">ATM UNP Jumbo Luperón II </v>
      </c>
      <c r="D39" s="23" t="s">
        <v>17</v>
      </c>
      <c r="E39" s="22">
        <v>335823007</v>
      </c>
    </row>
    <row r="40" spans="1:5" ht="18" x14ac:dyDescent="0.25">
      <c r="A40" s="8" t="str">
        <f>VLOOKUP(B40,'[1]LISTADO ATM'!$A$2:$C$820,3,0)</f>
        <v>NORTE</v>
      </c>
      <c r="B40" s="4">
        <v>432</v>
      </c>
      <c r="C40" s="4" t="str">
        <f>VLOOKUP(B40,'[1]LISTADO ATM'!$A$2:$B$820,2,0)</f>
        <v xml:space="preserve">ATM Oficina Puerto Plata II </v>
      </c>
      <c r="D40" s="23" t="s">
        <v>17</v>
      </c>
      <c r="E40" s="22">
        <v>335822984</v>
      </c>
    </row>
    <row r="41" spans="1:5" ht="18" x14ac:dyDescent="0.25">
      <c r="A41" s="8" t="str">
        <f>VLOOKUP(B41,'[1]LISTADO ATM'!$A$2:$C$820,3,0)</f>
        <v>ESTE</v>
      </c>
      <c r="B41" s="4">
        <v>480</v>
      </c>
      <c r="C41" s="4" t="str">
        <f>VLOOKUP(B41,'[1]LISTADO ATM'!$A$2:$B$820,2,0)</f>
        <v>ATM UNP Farmaconal Higuey</v>
      </c>
      <c r="D41" s="23" t="s">
        <v>17</v>
      </c>
      <c r="E41" s="22">
        <v>335822611</v>
      </c>
    </row>
    <row r="42" spans="1:5" ht="18" x14ac:dyDescent="0.25">
      <c r="A42" s="8" t="str">
        <f>VLOOKUP(B42,'[1]LISTADO ATM'!$A$2:$C$820,3,0)</f>
        <v>DISTRITO NACIONAL</v>
      </c>
      <c r="B42" s="4">
        <v>555</v>
      </c>
      <c r="C42" s="4" t="str">
        <f>VLOOKUP(B42,'[1]LISTADO ATM'!$A$2:$B$820,2,0)</f>
        <v xml:space="preserve">ATM Estación Shell Las Praderas </v>
      </c>
      <c r="D42" s="23" t="s">
        <v>17</v>
      </c>
      <c r="E42" s="22">
        <v>335822696</v>
      </c>
    </row>
    <row r="43" spans="1:5" ht="18" x14ac:dyDescent="0.25">
      <c r="A43" s="8" t="str">
        <f>VLOOKUP(B43,'[1]LISTADO ATM'!$A$2:$C$820,3,0)</f>
        <v>SUR</v>
      </c>
      <c r="B43" s="4">
        <v>592</v>
      </c>
      <c r="C43" s="4" t="str">
        <f>VLOOKUP(B43,'[1]LISTADO ATM'!$A$2:$B$820,2,0)</f>
        <v xml:space="preserve">ATM Centro de Caja San Cristóbal I </v>
      </c>
      <c r="D43" s="23" t="s">
        <v>17</v>
      </c>
      <c r="E43" s="22">
        <v>335822695</v>
      </c>
    </row>
    <row r="44" spans="1:5" ht="18" x14ac:dyDescent="0.25">
      <c r="A44" s="8" t="str">
        <f>VLOOKUP(B44,'[1]LISTADO ATM'!$A$2:$C$820,3,0)</f>
        <v>DISTRITO NACIONAL</v>
      </c>
      <c r="B44" s="4">
        <v>629</v>
      </c>
      <c r="C44" s="4" t="str">
        <f>VLOOKUP(B44,'[1]LISTADO ATM'!$A$2:$B$820,2,0)</f>
        <v xml:space="preserve">ATM Oficina Americana Independencia I </v>
      </c>
      <c r="D44" s="23" t="s">
        <v>17</v>
      </c>
      <c r="E44" s="22">
        <v>335822919</v>
      </c>
    </row>
    <row r="45" spans="1:5" ht="18" x14ac:dyDescent="0.25">
      <c r="A45" s="8" t="str">
        <f>VLOOKUP(B45,'[1]LISTADO ATM'!$A$2:$C$820,3,0)</f>
        <v>DISTRITO NACIONAL</v>
      </c>
      <c r="B45" s="4">
        <v>684</v>
      </c>
      <c r="C45" s="4" t="str">
        <f>VLOOKUP(B45,'[1]LISTADO ATM'!$A$2:$B$820,2,0)</f>
        <v>ATM Estación Texaco Prolongación 27 Febrero</v>
      </c>
      <c r="D45" s="23" t="s">
        <v>17</v>
      </c>
      <c r="E45" s="22">
        <v>335822702</v>
      </c>
    </row>
    <row r="46" spans="1:5" ht="18" x14ac:dyDescent="0.25">
      <c r="A46" s="8" t="str">
        <f>VLOOKUP(B46,'[1]LISTADO ATM'!$A$2:$C$820,3,0)</f>
        <v>DISTRITO NACIONAL</v>
      </c>
      <c r="B46" s="4">
        <v>717</v>
      </c>
      <c r="C46" s="4" t="str">
        <f>VLOOKUP(B46,'[1]LISTADO ATM'!$A$2:$B$820,2,0)</f>
        <v xml:space="preserve">ATM Oficina Los Alcarrizos </v>
      </c>
      <c r="D46" s="23" t="s">
        <v>17</v>
      </c>
      <c r="E46" s="22">
        <v>335822715</v>
      </c>
    </row>
    <row r="47" spans="1:5" ht="18" x14ac:dyDescent="0.25">
      <c r="A47" s="8" t="str">
        <f>VLOOKUP(B47,'[1]LISTADO ATM'!$A$2:$C$820,3,0)</f>
        <v>SUR</v>
      </c>
      <c r="B47" s="4">
        <v>781</v>
      </c>
      <c r="C47" s="4" t="str">
        <f>VLOOKUP(B47,'[1]LISTADO ATM'!$A$2:$B$820,2,0)</f>
        <v xml:space="preserve">ATM Estación Isla Barahona </v>
      </c>
      <c r="D47" s="23" t="s">
        <v>17</v>
      </c>
      <c r="E47" s="22">
        <v>335822721</v>
      </c>
    </row>
    <row r="48" spans="1:5" ht="18" x14ac:dyDescent="0.25">
      <c r="A48" s="8" t="str">
        <f>VLOOKUP(B48,'[1]LISTADO ATM'!$A$2:$C$820,3,0)</f>
        <v>SUR</v>
      </c>
      <c r="B48" s="4">
        <v>783</v>
      </c>
      <c r="C48" s="4" t="str">
        <f>VLOOKUP(B48,'[1]LISTADO ATM'!$A$2:$B$820,2,0)</f>
        <v xml:space="preserve">ATM Autobanco Alfa y Omega (Barahona) </v>
      </c>
      <c r="D48" s="23" t="s">
        <v>17</v>
      </c>
      <c r="E48" s="22">
        <v>335820963</v>
      </c>
    </row>
    <row r="49" spans="1:5" ht="18" x14ac:dyDescent="0.25">
      <c r="A49" s="8" t="str">
        <f>VLOOKUP(B49,'[1]LISTADO ATM'!$A$2:$C$820,3,0)</f>
        <v>DISTRITO NACIONAL</v>
      </c>
      <c r="B49" s="4">
        <v>793</v>
      </c>
      <c r="C49" s="4" t="str">
        <f>VLOOKUP(B49,'[1]LISTADO ATM'!$A$2:$B$820,2,0)</f>
        <v xml:space="preserve">ATM Centro de Caja Agora Mall </v>
      </c>
      <c r="D49" s="23" t="s">
        <v>17</v>
      </c>
      <c r="E49" s="22">
        <v>335822693</v>
      </c>
    </row>
    <row r="50" spans="1:5" ht="18" x14ac:dyDescent="0.25">
      <c r="A50" s="8" t="str">
        <f>VLOOKUP(B50,'[1]LISTADO ATM'!$A$2:$C$820,3,0)</f>
        <v>DISTRITO NACIONAL</v>
      </c>
      <c r="B50" s="4">
        <v>812</v>
      </c>
      <c r="C50" s="4" t="str">
        <f>VLOOKUP(B50,'[1]LISTADO ATM'!$A$2:$B$820,2,0)</f>
        <v xml:space="preserve">ATM Canasta del Pueblo </v>
      </c>
      <c r="D50" s="23" t="s">
        <v>17</v>
      </c>
      <c r="E50" s="22">
        <v>335822716</v>
      </c>
    </row>
    <row r="51" spans="1:5" ht="18" x14ac:dyDescent="0.25">
      <c r="A51" s="8" t="str">
        <f>VLOOKUP(B51,'[1]LISTADO ATM'!$A$2:$C$820,3,0)</f>
        <v>NORTE</v>
      </c>
      <c r="B51" s="4">
        <v>837</v>
      </c>
      <c r="C51" s="4" t="str">
        <f>VLOOKUP(B51,'[1]LISTADO ATM'!$A$2:$B$820,2,0)</f>
        <v>ATM Estación Next Canabacoa</v>
      </c>
      <c r="D51" s="23" t="s">
        <v>17</v>
      </c>
      <c r="E51" s="22">
        <v>335822704</v>
      </c>
    </row>
    <row r="52" spans="1:5" ht="18" x14ac:dyDescent="0.25">
      <c r="A52" s="8" t="str">
        <f>VLOOKUP(B52,'[1]LISTADO ATM'!$A$2:$C$820,3,0)</f>
        <v>NORTE</v>
      </c>
      <c r="B52" s="4">
        <v>862</v>
      </c>
      <c r="C52" s="4" t="str">
        <f>VLOOKUP(B52,'[1]LISTADO ATM'!$A$2:$B$820,2,0)</f>
        <v xml:space="preserve">ATM S/M Doble A (Sabaneta) </v>
      </c>
      <c r="D52" s="23" t="s">
        <v>17</v>
      </c>
      <c r="E52" s="22">
        <v>335822929</v>
      </c>
    </row>
    <row r="53" spans="1:5" ht="18" x14ac:dyDescent="0.25">
      <c r="A53" s="8" t="str">
        <f>VLOOKUP(B53,'[1]LISTADO ATM'!$A$2:$C$820,3,0)</f>
        <v>SUR</v>
      </c>
      <c r="B53" s="4">
        <v>870</v>
      </c>
      <c r="C53" s="4" t="str">
        <f>VLOOKUP(B53,'[1]LISTADO ATM'!$A$2:$B$820,2,0)</f>
        <v xml:space="preserve">ATM Willbes Dominicana (Barahona) </v>
      </c>
      <c r="D53" s="23" t="s">
        <v>17</v>
      </c>
      <c r="E53" s="22">
        <v>335820721</v>
      </c>
    </row>
    <row r="54" spans="1:5" ht="18" x14ac:dyDescent="0.25">
      <c r="A54" s="8" t="str">
        <f>VLOOKUP(B54,'[1]LISTADO ATM'!$A$2:$C$820,3,0)</f>
        <v>DISTRITO NACIONAL</v>
      </c>
      <c r="B54" s="4">
        <v>908</v>
      </c>
      <c r="C54" s="4" t="str">
        <f>VLOOKUP(B54,'[1]LISTADO ATM'!$A$2:$B$820,2,0)</f>
        <v xml:space="preserve">ATM Oficina Plaza Botánika </v>
      </c>
      <c r="D54" s="23" t="s">
        <v>17</v>
      </c>
      <c r="E54" s="22">
        <v>335822923</v>
      </c>
    </row>
    <row r="55" spans="1:5" ht="18" x14ac:dyDescent="0.25">
      <c r="A55" s="8" t="str">
        <f>VLOOKUP(B55,'[1]LISTADO ATM'!$A$2:$C$820,3,0)</f>
        <v>NORTE</v>
      </c>
      <c r="B55" s="4">
        <v>965</v>
      </c>
      <c r="C55" s="4" t="str">
        <f>VLOOKUP(B55,'[1]LISTADO ATM'!$A$2:$B$820,2,0)</f>
        <v xml:space="preserve">ATM S/M La Fuente FUN (Santiago) </v>
      </c>
      <c r="D55" s="23" t="s">
        <v>17</v>
      </c>
      <c r="E55" s="22">
        <v>335822205</v>
      </c>
    </row>
    <row r="56" spans="1:5" ht="18" x14ac:dyDescent="0.25">
      <c r="A56" s="8" t="str">
        <f>VLOOKUP(B56,'[1]LISTADO ATM'!$A$2:$C$820,3,0)</f>
        <v>SUR</v>
      </c>
      <c r="B56" s="4">
        <v>984</v>
      </c>
      <c r="C56" s="4" t="str">
        <f>VLOOKUP(B56,'[1]LISTADO ATM'!$A$2:$B$820,2,0)</f>
        <v xml:space="preserve">ATM Oficina Neiba II </v>
      </c>
      <c r="D56" s="23" t="s">
        <v>17</v>
      </c>
      <c r="E56" s="22">
        <v>335820965</v>
      </c>
    </row>
    <row r="57" spans="1:5" ht="18" x14ac:dyDescent="0.25">
      <c r="A57" s="8" t="str">
        <f>VLOOKUP(B57,'[1]LISTADO ATM'!$A$2:$C$820,3,0)</f>
        <v>NORTE</v>
      </c>
      <c r="B57" s="4">
        <v>285</v>
      </c>
      <c r="C57" s="4" t="str">
        <f>VLOOKUP(B57,'[1]LISTADO ATM'!$A$2:$B$820,2,0)</f>
        <v xml:space="preserve">ATM Oficina Camino Real (Puerto Plata) </v>
      </c>
      <c r="D57" s="23" t="s">
        <v>17</v>
      </c>
      <c r="E57" s="22">
        <v>335823765</v>
      </c>
    </row>
    <row r="58" spans="1:5" ht="18" x14ac:dyDescent="0.25">
      <c r="A58" s="8" t="str">
        <f>VLOOKUP(B58,'[1]LISTADO ATM'!$A$2:$C$820,3,0)</f>
        <v>NORTE</v>
      </c>
      <c r="B58" s="4">
        <v>350</v>
      </c>
      <c r="C58" s="4" t="str">
        <f>VLOOKUP(B58,'[1]LISTADO ATM'!$A$2:$B$820,2,0)</f>
        <v xml:space="preserve">ATM Oficina Villa Tapia </v>
      </c>
      <c r="D58" s="23" t="s">
        <v>17</v>
      </c>
      <c r="E58" s="22">
        <v>335823703</v>
      </c>
    </row>
    <row r="59" spans="1:5" ht="18" x14ac:dyDescent="0.25">
      <c r="A59" s="8" t="str">
        <f>VLOOKUP(B59,'[1]LISTADO ATM'!$A$2:$C$820,3,0)</f>
        <v>DISTRITO NACIONAL</v>
      </c>
      <c r="B59" s="4">
        <v>227</v>
      </c>
      <c r="C59" s="4" t="str">
        <f>VLOOKUP(B59,'[1]LISTADO ATM'!$A$2:$B$820,2,0)</f>
        <v xml:space="preserve">ATM S/M Bravo Av. Enriquillo </v>
      </c>
      <c r="D59" s="23" t="s">
        <v>17</v>
      </c>
      <c r="E59" s="22">
        <v>335823656</v>
      </c>
    </row>
    <row r="60" spans="1:5" ht="18" x14ac:dyDescent="0.25">
      <c r="A60" s="8" t="e">
        <f>VLOOKUP(B60,'[1]LISTADO ATM'!$A$2:$C$820,3,0)</f>
        <v>#N/A</v>
      </c>
      <c r="B60" s="4">
        <v>379</v>
      </c>
      <c r="C60" s="4" t="e">
        <f>VLOOKUP(B60,'[1]LISTADO ATM'!$A$2:$B$820,2,0)</f>
        <v>#N/A</v>
      </c>
      <c r="D60" s="23" t="s">
        <v>17</v>
      </c>
      <c r="E60" s="22">
        <v>335823148</v>
      </c>
    </row>
    <row r="61" spans="1:5" ht="18" x14ac:dyDescent="0.25">
      <c r="A61" s="8" t="str">
        <f>VLOOKUP(B61,'[1]LISTADO ATM'!$A$2:$C$820,3,0)</f>
        <v>NORTE</v>
      </c>
      <c r="B61" s="4">
        <v>492</v>
      </c>
      <c r="C61" s="4" t="str">
        <f>VLOOKUP(B61,'[1]LISTADO ATM'!$A$2:$B$820,2,0)</f>
        <v>S/M Nacional El Dorado (Santiago)</v>
      </c>
      <c r="D61" s="23" t="s">
        <v>17</v>
      </c>
      <c r="E61" s="22">
        <v>335823665</v>
      </c>
    </row>
    <row r="62" spans="1:5" ht="18" x14ac:dyDescent="0.25">
      <c r="A62" s="8" t="str">
        <f>VLOOKUP(B62,'[1]LISTADO ATM'!$A$2:$C$820,3,0)</f>
        <v>ESTE</v>
      </c>
      <c r="B62" s="4">
        <v>630</v>
      </c>
      <c r="C62" s="4" t="str">
        <f>VLOOKUP(B62,'[1]LISTADO ATM'!$A$2:$B$820,2,0)</f>
        <v xml:space="preserve">ATM Oficina Plaza Zaglul (SPM) </v>
      </c>
      <c r="D62" s="23" t="s">
        <v>17</v>
      </c>
      <c r="E62" s="22">
        <v>335822714</v>
      </c>
    </row>
    <row r="63" spans="1:5" ht="18" x14ac:dyDescent="0.25">
      <c r="A63" s="8" t="str">
        <f>VLOOKUP(B63,'[1]LISTADO ATM'!$A$2:$C$820,3,0)</f>
        <v>DISTRITO NACIONAL</v>
      </c>
      <c r="B63" s="4">
        <v>738</v>
      </c>
      <c r="C63" s="4" t="str">
        <f>VLOOKUP(B63,'[1]LISTADO ATM'!$A$2:$B$820,2,0)</f>
        <v xml:space="preserve">ATM Zona Franca Los Alcarrizos </v>
      </c>
      <c r="D63" s="23" t="s">
        <v>17</v>
      </c>
      <c r="E63" s="22">
        <v>335823677</v>
      </c>
    </row>
    <row r="64" spans="1:5" ht="18" x14ac:dyDescent="0.25">
      <c r="A64" s="8" t="str">
        <f>VLOOKUP(B64,'[1]LISTADO ATM'!$A$2:$C$820,3,0)</f>
        <v>NORTE</v>
      </c>
      <c r="B64" s="4">
        <v>775</v>
      </c>
      <c r="C64" s="4" t="str">
        <f>VLOOKUP(B64,'[1]LISTADO ATM'!$A$2:$B$820,2,0)</f>
        <v xml:space="preserve">ATM S/M Lilo (Montecristi) </v>
      </c>
      <c r="D64" s="23" t="s">
        <v>17</v>
      </c>
      <c r="E64" s="22">
        <v>335823608</v>
      </c>
    </row>
    <row r="65" spans="1:5" ht="18" x14ac:dyDescent="0.25">
      <c r="A65" s="8" t="str">
        <f>VLOOKUP(B65,'[1]LISTADO ATM'!$A$2:$C$820,3,0)</f>
        <v>DISTRITO NACIONAL</v>
      </c>
      <c r="B65" s="4">
        <v>900</v>
      </c>
      <c r="C65" s="4" t="str">
        <f>VLOOKUP(B65,'[1]LISTADO ATM'!$A$2:$B$820,2,0)</f>
        <v xml:space="preserve">ATM UNP Merca Santo Domingo </v>
      </c>
      <c r="D65" s="23" t="s">
        <v>17</v>
      </c>
      <c r="E65" s="22">
        <v>335823604</v>
      </c>
    </row>
    <row r="66" spans="1:5" ht="18" x14ac:dyDescent="0.25">
      <c r="A66" s="8" t="str">
        <f>VLOOKUP(B66,'[1]LISTADO ATM'!$A$2:$C$820,3,0)</f>
        <v>DISTRITO NACIONAL</v>
      </c>
      <c r="B66" s="4">
        <v>967</v>
      </c>
      <c r="C66" s="4" t="str">
        <f>VLOOKUP(B66,'[1]LISTADO ATM'!$A$2:$B$820,2,0)</f>
        <v xml:space="preserve">ATM UNP Hiper Olé Autopista Duarte </v>
      </c>
      <c r="D66" s="23" t="s">
        <v>17</v>
      </c>
      <c r="E66" s="22">
        <v>335823628</v>
      </c>
    </row>
    <row r="67" spans="1:5" ht="18" x14ac:dyDescent="0.25">
      <c r="A67" s="8" t="str">
        <f>VLOOKUP(B67,'[1]LISTADO ATM'!$A$2:$C$820,3,0)</f>
        <v>DISTRITO NACIONAL</v>
      </c>
      <c r="B67" s="4">
        <v>580</v>
      </c>
      <c r="C67" s="4" t="str">
        <f>VLOOKUP(B67,'[1]LISTADO ATM'!$A$2:$B$820,2,0)</f>
        <v xml:space="preserve">ATM Edificio Propagas </v>
      </c>
      <c r="D67" s="23" t="s">
        <v>17</v>
      </c>
      <c r="E67" s="22">
        <v>335823705</v>
      </c>
    </row>
    <row r="68" spans="1:5" ht="18" x14ac:dyDescent="0.25">
      <c r="A68" s="8" t="str">
        <f>VLOOKUP(B68,'[1]LISTADO ATM'!$A$2:$C$820,3,0)</f>
        <v>NORTE</v>
      </c>
      <c r="B68" s="4">
        <v>732</v>
      </c>
      <c r="C68" s="4" t="str">
        <f>VLOOKUP(B68,'[1]LISTADO ATM'!$A$2:$B$820,2,0)</f>
        <v xml:space="preserve">ATM Molino del Valle (Santiago) </v>
      </c>
      <c r="D68" s="23" t="s">
        <v>17</v>
      </c>
      <c r="E68" s="22">
        <v>335823641</v>
      </c>
    </row>
    <row r="69" spans="1:5" ht="18" x14ac:dyDescent="0.25">
      <c r="A69" s="8" t="str">
        <f>VLOOKUP(B69,'[1]LISTADO ATM'!$A$2:$C$820,3,0)</f>
        <v>DISTRITO NACIONAL</v>
      </c>
      <c r="B69" s="4">
        <v>744</v>
      </c>
      <c r="C69" s="4" t="str">
        <f>VLOOKUP(B69,'[1]LISTADO ATM'!$A$2:$B$820,2,0)</f>
        <v xml:space="preserve">ATM Multicentro La Sirena Venezuela </v>
      </c>
      <c r="D69" s="23" t="s">
        <v>17</v>
      </c>
      <c r="E69" s="22">
        <v>335822910</v>
      </c>
    </row>
    <row r="70" spans="1:5" ht="18" x14ac:dyDescent="0.25">
      <c r="A70" s="8" t="str">
        <f>VLOOKUP(B70,'[1]LISTADO ATM'!$A$2:$C$820,3,0)</f>
        <v>DISTRITO NACIONAL</v>
      </c>
      <c r="B70" s="4">
        <v>925</v>
      </c>
      <c r="C70" s="4" t="str">
        <f>VLOOKUP(B70,'[1]LISTADO ATM'!$A$2:$B$820,2,0)</f>
        <v xml:space="preserve">ATM Oficina Plaza Lama Av. 27 de Febrero </v>
      </c>
      <c r="D70" s="23" t="s">
        <v>17</v>
      </c>
      <c r="E70" s="22">
        <v>335823592</v>
      </c>
    </row>
    <row r="71" spans="1:5" ht="18" x14ac:dyDescent="0.25">
      <c r="A71" s="8" t="str">
        <f>VLOOKUP(B71,'[1]LISTADO ATM'!$A$2:$C$820,3,0)</f>
        <v>DISTRITO NACIONAL</v>
      </c>
      <c r="B71" s="4">
        <v>54</v>
      </c>
      <c r="C71" s="4" t="str">
        <f>VLOOKUP(B71,'[1]LISTADO ATM'!$A$2:$B$820,2,0)</f>
        <v xml:space="preserve">ATM Autoservicio Galería 360 </v>
      </c>
      <c r="D71" s="23" t="s">
        <v>17</v>
      </c>
      <c r="E71" s="22">
        <v>335822640</v>
      </c>
    </row>
    <row r="72" spans="1:5" ht="18" x14ac:dyDescent="0.25">
      <c r="A72" s="8" t="str">
        <f>VLOOKUP(B72,'[1]LISTADO ATM'!$A$2:$C$820,3,0)</f>
        <v>NORTE</v>
      </c>
      <c r="B72" s="4">
        <v>746</v>
      </c>
      <c r="C72" s="4" t="str">
        <f>VLOOKUP(B72,'[1]LISTADO ATM'!$A$2:$B$820,2,0)</f>
        <v xml:space="preserve">ATM Oficina Las Terrenas </v>
      </c>
      <c r="D72" s="23" t="s">
        <v>17</v>
      </c>
      <c r="E72" s="22">
        <v>335822606</v>
      </c>
    </row>
    <row r="73" spans="1:5" ht="18" x14ac:dyDescent="0.25">
      <c r="A73" s="8" t="e">
        <f>VLOOKUP(B73,'[1]LISTADO ATM'!$A$2:$C$820,3,0)</f>
        <v>#N/A</v>
      </c>
      <c r="B73" s="4"/>
      <c r="C73" s="4" t="e">
        <f>VLOOKUP(B73,'[1]LISTADO ATM'!$A$2:$B$820,2,0)</f>
        <v>#N/A</v>
      </c>
      <c r="D73" s="23"/>
      <c r="E73" s="22"/>
    </row>
    <row r="74" spans="1:5" ht="18" x14ac:dyDescent="0.25">
      <c r="A74" s="8" t="e">
        <f>VLOOKUP(B74,'[1]LISTADO ATM'!$A$2:$C$820,3,0)</f>
        <v>#N/A</v>
      </c>
      <c r="B74" s="4"/>
      <c r="C74" s="4" t="e">
        <f>VLOOKUP(B74,'[1]LISTADO ATM'!$A$2:$B$820,2,0)</f>
        <v>#N/A</v>
      </c>
      <c r="D74" s="23"/>
      <c r="E74" s="22"/>
    </row>
    <row r="75" spans="1:5" ht="18" x14ac:dyDescent="0.25">
      <c r="A75" s="8" t="e">
        <f>VLOOKUP(B75,'[1]LISTADO ATM'!$A$2:$C$820,3,0)</f>
        <v>#N/A</v>
      </c>
      <c r="B75" s="4"/>
      <c r="C75" s="4" t="e">
        <f>VLOOKUP(B75,'[1]LISTADO ATM'!$A$2:$B$820,2,0)</f>
        <v>#N/A</v>
      </c>
      <c r="D75" s="23"/>
      <c r="E75" s="22"/>
    </row>
    <row r="76" spans="1:5" ht="18" x14ac:dyDescent="0.25">
      <c r="A76" s="8" t="e">
        <f>VLOOKUP(B76,'[1]LISTADO ATM'!$A$2:$C$820,3,0)</f>
        <v>#N/A</v>
      </c>
      <c r="B76" s="4"/>
      <c r="C76" s="4" t="e">
        <f>VLOOKUP(B76,'[1]LISTADO ATM'!$A$2:$B$820,2,0)</f>
        <v>#N/A</v>
      </c>
      <c r="D76" s="23"/>
      <c r="E76" s="22"/>
    </row>
    <row r="77" spans="1:5" ht="18.75" thickBot="1" x14ac:dyDescent="0.3">
      <c r="A77" s="5" t="s">
        <v>11</v>
      </c>
      <c r="B77" s="10">
        <f>COUNT(B9:B72)</f>
        <v>64</v>
      </c>
      <c r="C77" s="42"/>
      <c r="D77" s="43"/>
      <c r="E77" s="44"/>
    </row>
    <row r="78" spans="1:5" ht="15.75" thickBot="1" x14ac:dyDescent="0.3">
      <c r="E78" s="7"/>
    </row>
    <row r="79" spans="1:5" ht="18.75" thickBot="1" x14ac:dyDescent="0.3">
      <c r="A79" s="45" t="s">
        <v>15</v>
      </c>
      <c r="B79" s="46"/>
      <c r="C79" s="46"/>
      <c r="D79" s="46"/>
      <c r="E79" s="47"/>
    </row>
    <row r="80" spans="1:5" ht="18" x14ac:dyDescent="0.25">
      <c r="A80" s="2" t="s">
        <v>5</v>
      </c>
      <c r="B80" s="2" t="s">
        <v>6</v>
      </c>
      <c r="C80" s="3" t="s">
        <v>7</v>
      </c>
      <c r="D80" s="3" t="s">
        <v>8</v>
      </c>
      <c r="E80" s="3" t="s">
        <v>9</v>
      </c>
    </row>
    <row r="81" spans="1:5" ht="18" x14ac:dyDescent="0.25">
      <c r="A81" s="8" t="str">
        <f>VLOOKUP(B81,'[1]LISTADO ATM'!$A$2:$C$820,3,0)</f>
        <v>DISTRITO NACIONAL</v>
      </c>
      <c r="B81" s="4">
        <v>231</v>
      </c>
      <c r="C81" s="4" t="str">
        <f>VLOOKUP(B81,'[1]LISTADO ATM'!$A$2:$B$820,2,0)</f>
        <v xml:space="preserve">ATM Oficina Zona Oriental </v>
      </c>
      <c r="D81" s="20" t="s">
        <v>10</v>
      </c>
      <c r="E81" s="22">
        <v>335823410</v>
      </c>
    </row>
    <row r="82" spans="1:5" ht="18" x14ac:dyDescent="0.25">
      <c r="A82" s="8" t="str">
        <f>VLOOKUP(B82,'[1]LISTADO ATM'!$A$2:$C$820,3,0)</f>
        <v>ESTE</v>
      </c>
      <c r="B82" s="4">
        <v>268</v>
      </c>
      <c r="C82" s="4" t="str">
        <f>VLOOKUP(B82,'[1]LISTADO ATM'!$A$2:$B$820,2,0)</f>
        <v xml:space="preserve">ATM Autobanco La Altagracia (Higuey) </v>
      </c>
      <c r="D82" s="20" t="s">
        <v>10</v>
      </c>
      <c r="E82" s="22">
        <v>335823716</v>
      </c>
    </row>
    <row r="83" spans="1:5" ht="18" x14ac:dyDescent="0.25">
      <c r="A83" s="8" t="str">
        <f>VLOOKUP(B83,'[1]LISTADO ATM'!$A$2:$C$820,3,0)</f>
        <v>NORTE</v>
      </c>
      <c r="B83" s="4">
        <v>283</v>
      </c>
      <c r="C83" s="4" t="str">
        <f>VLOOKUP(B83,'[1]LISTADO ATM'!$A$2:$B$820,2,0)</f>
        <v xml:space="preserve">ATM Oficina Nibaje </v>
      </c>
      <c r="D83" s="20" t="s">
        <v>10</v>
      </c>
      <c r="E83" s="22">
        <v>335823772</v>
      </c>
    </row>
    <row r="84" spans="1:5" ht="18" x14ac:dyDescent="0.25">
      <c r="A84" s="8" t="str">
        <f>VLOOKUP(B84,'[1]LISTADO ATM'!$A$2:$C$820,3,0)</f>
        <v>ESTE</v>
      </c>
      <c r="B84" s="4">
        <v>386</v>
      </c>
      <c r="C84" s="4" t="str">
        <f>VLOOKUP(B84,'[1]LISTADO ATM'!$A$2:$B$820,2,0)</f>
        <v xml:space="preserve">ATM Plaza Verón II </v>
      </c>
      <c r="D84" s="20" t="s">
        <v>10</v>
      </c>
      <c r="E84" s="22">
        <v>335823788</v>
      </c>
    </row>
    <row r="85" spans="1:5" ht="18" x14ac:dyDescent="0.25">
      <c r="A85" s="8" t="str">
        <f>VLOOKUP(B85,'[1]LISTADO ATM'!$A$2:$C$820,3,0)</f>
        <v>DISTRITO NACIONAL</v>
      </c>
      <c r="B85" s="4">
        <v>434</v>
      </c>
      <c r="C85" s="4" t="str">
        <f>VLOOKUP(B85,'[1]LISTADO ATM'!$A$2:$B$820,2,0)</f>
        <v xml:space="preserve">ATM Generadora Hidroeléctrica Dom. (EGEHID) </v>
      </c>
      <c r="D85" s="20" t="s">
        <v>10</v>
      </c>
      <c r="E85" s="22">
        <v>335823602</v>
      </c>
    </row>
    <row r="86" spans="1:5" ht="18" x14ac:dyDescent="0.25">
      <c r="A86" s="8" t="str">
        <f>VLOOKUP(B86,'[1]LISTADO ATM'!$A$2:$C$820,3,0)</f>
        <v>DISTRITO NACIONAL</v>
      </c>
      <c r="B86" s="4">
        <v>560</v>
      </c>
      <c r="C86" s="4" t="str">
        <f>VLOOKUP(B86,'[1]LISTADO ATM'!$A$2:$B$820,2,0)</f>
        <v xml:space="preserve">ATM Junta Central Electoral </v>
      </c>
      <c r="D86" s="20" t="s">
        <v>10</v>
      </c>
      <c r="E86" s="22">
        <v>335823690</v>
      </c>
    </row>
    <row r="87" spans="1:5" ht="18" x14ac:dyDescent="0.25">
      <c r="A87" s="8" t="str">
        <f>VLOOKUP(B87,'[1]LISTADO ATM'!$A$2:$C$820,3,0)</f>
        <v>DISTRITO NACIONAL</v>
      </c>
      <c r="B87" s="4">
        <v>701</v>
      </c>
      <c r="C87" s="4" t="str">
        <f>VLOOKUP(B87,'[1]LISTADO ATM'!$A$2:$B$820,2,0)</f>
        <v>ATM Autoservicio Los Alcarrizos</v>
      </c>
      <c r="D87" s="20" t="s">
        <v>10</v>
      </c>
      <c r="E87" s="22">
        <v>335823609</v>
      </c>
    </row>
    <row r="88" spans="1:5" ht="18" x14ac:dyDescent="0.25">
      <c r="A88" s="8" t="str">
        <f>VLOOKUP(B88,'[1]LISTADO ATM'!$A$2:$C$820,3,0)</f>
        <v>DISTRITO NACIONAL</v>
      </c>
      <c r="B88" s="4">
        <v>813</v>
      </c>
      <c r="C88" s="4" t="str">
        <f>VLOOKUP(B88,'[1]LISTADO ATM'!$A$2:$B$820,2,0)</f>
        <v>ATM Occidental Mall</v>
      </c>
      <c r="D88" s="20" t="s">
        <v>10</v>
      </c>
      <c r="E88" s="22">
        <v>335823795</v>
      </c>
    </row>
    <row r="89" spans="1:5" ht="18" x14ac:dyDescent="0.25">
      <c r="A89" s="8" t="str">
        <f>VLOOKUP(B89,'[1]LISTADO ATM'!$A$2:$C$820,3,0)</f>
        <v>ESTE</v>
      </c>
      <c r="B89" s="4">
        <v>843</v>
      </c>
      <c r="C89" s="4" t="str">
        <f>VLOOKUP(B89,'[1]LISTADO ATM'!$A$2:$B$820,2,0)</f>
        <v xml:space="preserve">ATM Oficina Romana Centro </v>
      </c>
      <c r="D89" s="20" t="s">
        <v>10</v>
      </c>
      <c r="E89" s="22">
        <v>335823712</v>
      </c>
    </row>
    <row r="90" spans="1:5" ht="18" x14ac:dyDescent="0.25">
      <c r="A90" s="8" t="str">
        <f>VLOOKUP(B90,'[1]LISTADO ATM'!$A$2:$C$820,3,0)</f>
        <v>DISTRITO NACIONAL</v>
      </c>
      <c r="B90" s="4">
        <v>983</v>
      </c>
      <c r="C90" s="4" t="str">
        <f>VLOOKUP(B90,'[1]LISTADO ATM'!$A$2:$B$820,2,0)</f>
        <v xml:space="preserve">ATM Bravo República de Colombia </v>
      </c>
      <c r="D90" s="20" t="s">
        <v>10</v>
      </c>
      <c r="E90" s="22">
        <v>335823720</v>
      </c>
    </row>
    <row r="91" spans="1:5" ht="18" x14ac:dyDescent="0.25">
      <c r="A91" s="8" t="str">
        <f>VLOOKUP(B91,'[1]LISTADO ATM'!$A$2:$C$820,3,0)</f>
        <v>NORTE</v>
      </c>
      <c r="B91" s="4">
        <v>151</v>
      </c>
      <c r="C91" s="4" t="str">
        <f>VLOOKUP(B91,'[1]LISTADO ATM'!$A$2:$B$820,2,0)</f>
        <v xml:space="preserve">ATM Oficina Nagua </v>
      </c>
      <c r="D91" s="20" t="s">
        <v>10</v>
      </c>
      <c r="E91" s="22">
        <v>335823937</v>
      </c>
    </row>
    <row r="92" spans="1:5" ht="18" x14ac:dyDescent="0.25">
      <c r="A92" s="8" t="str">
        <f>VLOOKUP(B92,'[1]LISTADO ATM'!$A$2:$C$820,3,0)</f>
        <v>DISTRITO NACIONAL</v>
      </c>
      <c r="B92" s="26">
        <v>562</v>
      </c>
      <c r="C92" s="4" t="str">
        <f>VLOOKUP(B92,'[1]LISTADO ATM'!$A$2:$B$820,2,0)</f>
        <v xml:space="preserve">ATM S/M Jumbo Carretera Mella </v>
      </c>
      <c r="D92" s="20" t="s">
        <v>10</v>
      </c>
      <c r="E92" s="22">
        <v>335823987</v>
      </c>
    </row>
    <row r="93" spans="1:5" ht="18" x14ac:dyDescent="0.25">
      <c r="A93" s="8" t="str">
        <f>VLOOKUP(B93,'[1]LISTADO ATM'!$A$2:$C$820,3,0)</f>
        <v>ESTE</v>
      </c>
      <c r="B93" s="4">
        <v>838</v>
      </c>
      <c r="C93" s="4" t="str">
        <f>VLOOKUP(B93,'[1]LISTADO ATM'!$A$2:$B$820,2,0)</f>
        <v xml:space="preserve">ATM UNP Consuelo </v>
      </c>
      <c r="D93" s="20" t="s">
        <v>10</v>
      </c>
      <c r="E93" s="22">
        <v>335823989</v>
      </c>
    </row>
    <row r="94" spans="1:5" ht="18" x14ac:dyDescent="0.25">
      <c r="A94" s="8" t="str">
        <f>VLOOKUP(B94,'[1]LISTADO ATM'!$A$2:$C$820,3,0)</f>
        <v>DISTRITO NACIONAL</v>
      </c>
      <c r="B94" s="4">
        <v>755</v>
      </c>
      <c r="C94" s="4" t="str">
        <f>VLOOKUP(B94,'[1]LISTADO ATM'!$A$2:$B$820,2,0)</f>
        <v xml:space="preserve">ATM Oficina Galería del Este (Plaza) </v>
      </c>
      <c r="D94" s="20" t="s">
        <v>10</v>
      </c>
      <c r="E94" s="22">
        <v>335823996</v>
      </c>
    </row>
    <row r="95" spans="1:5" ht="18" x14ac:dyDescent="0.25">
      <c r="A95" s="8" t="str">
        <f>VLOOKUP(B95,'[1]LISTADO ATM'!$A$2:$C$820,3,0)</f>
        <v>NORTE</v>
      </c>
      <c r="B95" s="4">
        <v>944</v>
      </c>
      <c r="C95" s="4" t="str">
        <f>VLOOKUP(B95,'[1]LISTADO ATM'!$A$2:$B$820,2,0)</f>
        <v xml:space="preserve">ATM UNP Mao </v>
      </c>
      <c r="D95" s="20" t="s">
        <v>10</v>
      </c>
      <c r="E95" s="22">
        <v>335823999</v>
      </c>
    </row>
    <row r="96" spans="1:5" ht="18" x14ac:dyDescent="0.25">
      <c r="A96" s="8" t="str">
        <f>VLOOKUP(B96,'[1]LISTADO ATM'!$A$2:$C$820,3,0)</f>
        <v>NORTE</v>
      </c>
      <c r="B96" s="4">
        <v>687</v>
      </c>
      <c r="C96" s="4" t="str">
        <f>VLOOKUP(B96,'[1]LISTADO ATM'!$A$2:$B$820,2,0)</f>
        <v>ATM Oficina Monterrico II</v>
      </c>
      <c r="D96" s="20" t="s">
        <v>10</v>
      </c>
      <c r="E96" s="22">
        <v>335824125</v>
      </c>
    </row>
    <row r="97" spans="1:5" ht="18" x14ac:dyDescent="0.25">
      <c r="A97" s="8" t="str">
        <f>VLOOKUP(B97,'[1]LISTADO ATM'!$A$2:$C$820,3,0)</f>
        <v>DISTRITO NACIONAL</v>
      </c>
      <c r="B97" s="4">
        <v>958</v>
      </c>
      <c r="C97" s="4" t="str">
        <f>VLOOKUP(B97,'[1]LISTADO ATM'!$A$2:$B$820,2,0)</f>
        <v xml:space="preserve">ATM Olé Aut. San Isidro </v>
      </c>
      <c r="D97" s="20" t="s">
        <v>10</v>
      </c>
      <c r="E97" s="22">
        <v>335824032</v>
      </c>
    </row>
    <row r="98" spans="1:5" ht="18" x14ac:dyDescent="0.25">
      <c r="A98" s="8" t="str">
        <f>VLOOKUP(B98,'[1]LISTADO ATM'!$A$2:$C$820,3,0)</f>
        <v>NORTE</v>
      </c>
      <c r="B98" s="4">
        <v>950</v>
      </c>
      <c r="C98" s="4" t="str">
        <f>VLOOKUP(B98,'[1]LISTADO ATM'!$A$2:$B$820,2,0)</f>
        <v xml:space="preserve">ATM Oficina Monterrico </v>
      </c>
      <c r="D98" s="20" t="s">
        <v>10</v>
      </c>
      <c r="E98" s="22">
        <v>335824090</v>
      </c>
    </row>
    <row r="99" spans="1:5" ht="18" x14ac:dyDescent="0.25">
      <c r="A99" s="8" t="str">
        <f>VLOOKUP(B99,'[1]LISTADO ATM'!$A$2:$C$820,3,0)</f>
        <v>ESTE</v>
      </c>
      <c r="B99" s="4">
        <v>612</v>
      </c>
      <c r="C99" s="4" t="str">
        <f>VLOOKUP(B99,'[1]LISTADO ATM'!$A$2:$B$820,2,0)</f>
        <v xml:space="preserve">ATM Plaza Orense (La Romana) </v>
      </c>
      <c r="D99" s="20" t="s">
        <v>10</v>
      </c>
      <c r="E99" s="22">
        <v>335824127</v>
      </c>
    </row>
    <row r="100" spans="1:5" ht="18" x14ac:dyDescent="0.25">
      <c r="A100" s="8" t="str">
        <f>VLOOKUP(B100,'[1]LISTADO ATM'!$A$2:$C$820,3,0)</f>
        <v>DISTRITO NACIONAL</v>
      </c>
      <c r="B100" s="4">
        <v>889</v>
      </c>
      <c r="C100" s="4" t="str">
        <f>VLOOKUP(B100,'[1]LISTADO ATM'!$A$2:$B$820,2,0)</f>
        <v>ATM Oficina Plaza Lama Máximo Gómez II</v>
      </c>
      <c r="D100" s="20" t="s">
        <v>10</v>
      </c>
      <c r="E100" s="22">
        <v>335824147</v>
      </c>
    </row>
    <row r="101" spans="1:5" ht="18" x14ac:dyDescent="0.25">
      <c r="A101" s="8" t="str">
        <f>VLOOKUP(B101,'[1]LISTADO ATM'!$A$2:$C$820,3,0)</f>
        <v>DISTRITO NACIONAL</v>
      </c>
      <c r="B101" s="4">
        <v>394</v>
      </c>
      <c r="C101" s="4" t="str">
        <f>VLOOKUP(B101,'[1]LISTADO ATM'!$A$2:$B$820,2,0)</f>
        <v xml:space="preserve">ATM Multicentro La Sirena Luperón </v>
      </c>
      <c r="D101" s="20" t="s">
        <v>10</v>
      </c>
      <c r="E101" s="22">
        <v>335824149</v>
      </c>
    </row>
    <row r="102" spans="1:5" ht="18" x14ac:dyDescent="0.25">
      <c r="A102" s="8" t="str">
        <f>VLOOKUP(B102,'[1]LISTADO ATM'!$A$2:$C$820,3,0)</f>
        <v>SUR</v>
      </c>
      <c r="B102" s="4">
        <v>249</v>
      </c>
      <c r="C102" s="4" t="str">
        <f>VLOOKUP(B102,'[1]LISTADO ATM'!$A$2:$B$820,2,0)</f>
        <v xml:space="preserve">ATM Banco Agrícola Neiba </v>
      </c>
      <c r="D102" s="20" t="s">
        <v>10</v>
      </c>
      <c r="E102" s="22">
        <v>335824151</v>
      </c>
    </row>
    <row r="103" spans="1:5" ht="18" x14ac:dyDescent="0.25">
      <c r="A103" s="8" t="str">
        <f>VLOOKUP(B103,'[1]LISTADO ATM'!$A$2:$C$820,3,0)</f>
        <v>ESTE</v>
      </c>
      <c r="B103" s="4">
        <v>114</v>
      </c>
      <c r="C103" s="4" t="str">
        <f>VLOOKUP(B103,'[1]LISTADO ATM'!$A$2:$B$820,2,0)</f>
        <v xml:space="preserve">ATM Oficina Hato Mayor </v>
      </c>
      <c r="D103" s="20" t="s">
        <v>10</v>
      </c>
      <c r="E103" s="22">
        <v>335824152</v>
      </c>
    </row>
    <row r="104" spans="1:5" ht="18" x14ac:dyDescent="0.25">
      <c r="A104" s="8" t="str">
        <f>VLOOKUP(B104,'[1]LISTADO ATM'!$A$2:$C$820,3,0)</f>
        <v>NORTE</v>
      </c>
      <c r="B104" s="4">
        <v>605</v>
      </c>
      <c r="C104" s="4" t="str">
        <f>VLOOKUP(B104,'[1]LISTADO ATM'!$A$2:$B$820,2,0)</f>
        <v xml:space="preserve">ATM Oficina Bonao I </v>
      </c>
      <c r="D104" s="20" t="s">
        <v>10</v>
      </c>
      <c r="E104" s="22">
        <v>335824153</v>
      </c>
    </row>
    <row r="105" spans="1:5" ht="18" x14ac:dyDescent="0.25">
      <c r="A105" s="8" t="e">
        <f>VLOOKUP(B105,'[1]LISTADO ATM'!$A$2:$C$820,3,0)</f>
        <v>#N/A</v>
      </c>
      <c r="B105" s="4"/>
      <c r="C105" s="27"/>
      <c r="D105" s="28"/>
      <c r="E105" s="22"/>
    </row>
    <row r="106" spans="1:5" ht="18" x14ac:dyDescent="0.25">
      <c r="A106" s="8"/>
      <c r="B106" s="4"/>
      <c r="C106" s="27"/>
      <c r="D106" s="28"/>
      <c r="E106" s="22"/>
    </row>
    <row r="107" spans="1:5" ht="18" x14ac:dyDescent="0.25">
      <c r="A107" s="8"/>
      <c r="B107" s="4"/>
      <c r="C107" s="27"/>
      <c r="D107" s="28"/>
      <c r="E107" s="22"/>
    </row>
    <row r="108" spans="1:5" ht="18" x14ac:dyDescent="0.25">
      <c r="A108" s="8"/>
      <c r="B108" s="4"/>
      <c r="C108" s="27"/>
      <c r="D108" s="28"/>
      <c r="E108" s="22"/>
    </row>
    <row r="109" spans="1:5" ht="18.75" thickBot="1" x14ac:dyDescent="0.3">
      <c r="A109" s="9" t="s">
        <v>11</v>
      </c>
      <c r="B109" s="10">
        <f>COUNT(B81:B104)</f>
        <v>24</v>
      </c>
      <c r="C109" s="19"/>
      <c r="D109" s="19"/>
      <c r="E109" s="19"/>
    </row>
    <row r="110" spans="1:5" ht="15.75" thickBot="1" x14ac:dyDescent="0.3">
      <c r="E110" s="7"/>
    </row>
    <row r="111" spans="1:5" ht="18.75" thickBot="1" x14ac:dyDescent="0.3">
      <c r="A111" s="45" t="s">
        <v>18</v>
      </c>
      <c r="B111" s="46"/>
      <c r="C111" s="46"/>
      <c r="D111" s="46"/>
      <c r="E111" s="47"/>
    </row>
    <row r="112" spans="1:5" ht="18" x14ac:dyDescent="0.25">
      <c r="A112" s="2" t="s">
        <v>5</v>
      </c>
      <c r="B112" s="2" t="s">
        <v>6</v>
      </c>
      <c r="C112" s="3" t="s">
        <v>7</v>
      </c>
      <c r="D112" s="3" t="s">
        <v>8</v>
      </c>
      <c r="E112" s="3" t="s">
        <v>9</v>
      </c>
    </row>
    <row r="113" spans="1:5" ht="18" x14ac:dyDescent="0.25">
      <c r="A113" s="8" t="str">
        <f>VLOOKUP(B113,'[1]LISTADO ATM'!$A$2:$C$820,3,0)</f>
        <v>DISTRITO NACIONAL</v>
      </c>
      <c r="B113" s="4">
        <v>600</v>
      </c>
      <c r="C113" s="4" t="str">
        <f>VLOOKUP(B113,'[1]LISTADO ATM'!$A$2:$B$820,2,0)</f>
        <v>ATM S/M Bravo Hipica</v>
      </c>
      <c r="D113" s="4" t="s">
        <v>14</v>
      </c>
      <c r="E113" s="22">
        <v>335822717</v>
      </c>
    </row>
    <row r="114" spans="1:5" ht="18" x14ac:dyDescent="0.25">
      <c r="A114" s="8" t="str">
        <f>VLOOKUP(B114,'[1]LISTADO ATM'!$A$2:$C$820,3,0)</f>
        <v>DISTRITO NACIONAL</v>
      </c>
      <c r="B114" s="4">
        <v>745</v>
      </c>
      <c r="C114" s="4" t="str">
        <f>VLOOKUP(B114,'[1]LISTADO ATM'!$A$2:$B$820,2,0)</f>
        <v xml:space="preserve">ATM Oficina Ave. Duarte </v>
      </c>
      <c r="D114" s="4" t="s">
        <v>14</v>
      </c>
      <c r="E114" s="22">
        <v>335823695</v>
      </c>
    </row>
    <row r="115" spans="1:5" ht="18" x14ac:dyDescent="0.25">
      <c r="A115" s="8" t="str">
        <f>VLOOKUP(B115,'[1]LISTADO ATM'!$A$2:$C$820,3,0)</f>
        <v>NORTE</v>
      </c>
      <c r="B115" s="4">
        <v>747</v>
      </c>
      <c r="C115" s="4" t="str">
        <f>VLOOKUP(B115,'[1]LISTADO ATM'!$A$2:$B$820,2,0)</f>
        <v xml:space="preserve">ATM Club BR (Santiago) </v>
      </c>
      <c r="D115" s="4" t="s">
        <v>14</v>
      </c>
      <c r="E115" s="22">
        <v>335822719</v>
      </c>
    </row>
    <row r="116" spans="1:5" ht="18" x14ac:dyDescent="0.25">
      <c r="A116" s="8" t="str">
        <f>VLOOKUP(B116,'[1]LISTADO ATM'!$A$2:$C$820,3,0)</f>
        <v>SUR</v>
      </c>
      <c r="B116" s="4">
        <v>616</v>
      </c>
      <c r="C116" s="4" t="str">
        <f>VLOOKUP(B116,'[1]LISTADO ATM'!$A$2:$B$820,2,0)</f>
        <v xml:space="preserve">ATM 5ta. Brigada Barahona </v>
      </c>
      <c r="D116" s="4" t="s">
        <v>14</v>
      </c>
      <c r="E116" s="22">
        <v>335824134</v>
      </c>
    </row>
    <row r="117" spans="1:5" ht="18" x14ac:dyDescent="0.25">
      <c r="A117" s="8" t="str">
        <f>VLOOKUP(B117,'[1]LISTADO ATM'!$A$2:$C$820,3,0)</f>
        <v>NORTE</v>
      </c>
      <c r="B117" s="4">
        <v>500</v>
      </c>
      <c r="C117" s="4" t="str">
        <f>VLOOKUP(B117,'[1]LISTADO ATM'!$A$2:$B$820,2,0)</f>
        <v xml:space="preserve">ATM UNP Cutupú </v>
      </c>
      <c r="D117" s="4" t="s">
        <v>14</v>
      </c>
      <c r="E117" s="22">
        <v>335824148</v>
      </c>
    </row>
    <row r="118" spans="1:5" ht="18" x14ac:dyDescent="0.25">
      <c r="A118" s="8" t="str">
        <f>VLOOKUP(B118,'[1]LISTADO ATM'!$A$2:$C$820,3,0)</f>
        <v>DISTRITO NACIONAL</v>
      </c>
      <c r="B118" s="4">
        <v>194</v>
      </c>
      <c r="C118" s="4" t="str">
        <f>VLOOKUP(B118,'[1]LISTADO ATM'!$A$2:$B$820,2,0)</f>
        <v xml:space="preserve">ATM UNP Pantoja </v>
      </c>
      <c r="D118" s="4" t="s">
        <v>14</v>
      </c>
      <c r="E118" s="22">
        <v>335824150</v>
      </c>
    </row>
    <row r="119" spans="1:5" ht="18" x14ac:dyDescent="0.25">
      <c r="A119" s="8" t="str">
        <f>VLOOKUP(B119,'[1]LISTADO ATM'!$A$2:$C$820,3,0)</f>
        <v>ESTE</v>
      </c>
      <c r="B119" s="4">
        <v>345</v>
      </c>
      <c r="C119" s="4" t="str">
        <f>VLOOKUP(B119,'[1]LISTADO ATM'!$A$2:$B$820,2,0)</f>
        <v>ATM Ofic. Yamasa II</v>
      </c>
      <c r="D119" s="4" t="s">
        <v>14</v>
      </c>
      <c r="E119" s="22">
        <v>335824155</v>
      </c>
    </row>
    <row r="120" spans="1:5" ht="18" x14ac:dyDescent="0.25">
      <c r="A120" s="8" t="e">
        <f>VLOOKUP(B120,'[1]LISTADO ATM'!$A$2:$C$820,3,0)</f>
        <v>#N/A</v>
      </c>
      <c r="B120" s="4"/>
      <c r="C120" s="4" t="e">
        <f>VLOOKUP(B120,'[1]LISTADO ATM'!$A$2:$B$820,2,0)</f>
        <v>#N/A</v>
      </c>
      <c r="D120" s="4"/>
      <c r="E120" s="22"/>
    </row>
    <row r="121" spans="1:5" ht="18" x14ac:dyDescent="0.25">
      <c r="A121" s="8" t="e">
        <f>VLOOKUP(B121,'[1]LISTADO ATM'!$A$2:$C$820,3,0)</f>
        <v>#N/A</v>
      </c>
      <c r="B121" s="4"/>
      <c r="C121" s="4" t="e">
        <f>VLOOKUP(B121,'[1]LISTADO ATM'!$A$2:$B$820,2,0)</f>
        <v>#N/A</v>
      </c>
      <c r="D121" s="4"/>
      <c r="E121" s="22"/>
    </row>
    <row r="122" spans="1:5" ht="18" x14ac:dyDescent="0.25">
      <c r="A122" s="8" t="e">
        <f>VLOOKUP(B122,'[1]LISTADO ATM'!$A$2:$C$820,3,0)</f>
        <v>#N/A</v>
      </c>
      <c r="B122" s="4"/>
      <c r="C122" s="4" t="e">
        <f>VLOOKUP(B122,'[1]LISTADO ATM'!$A$2:$B$820,2,0)</f>
        <v>#N/A</v>
      </c>
      <c r="D122" s="4"/>
      <c r="E122" s="22"/>
    </row>
    <row r="123" spans="1:5" ht="18.75" thickBot="1" x14ac:dyDescent="0.3">
      <c r="A123" s="5" t="s">
        <v>11</v>
      </c>
      <c r="B123" s="10">
        <f>COUNT(B113:B119)</f>
        <v>7</v>
      </c>
      <c r="C123" s="19"/>
      <c r="D123" s="24"/>
      <c r="E123" s="25"/>
    </row>
    <row r="124" spans="1:5" ht="15.75" thickBot="1" x14ac:dyDescent="0.3">
      <c r="E124" s="7"/>
    </row>
    <row r="125" spans="1:5" ht="18.75" thickBot="1" x14ac:dyDescent="0.3">
      <c r="A125" s="48" t="s">
        <v>12</v>
      </c>
      <c r="B125" s="49"/>
      <c r="D125" s="7"/>
      <c r="E125" s="7"/>
    </row>
    <row r="126" spans="1:5" ht="18.75" thickBot="1" x14ac:dyDescent="0.3">
      <c r="A126" s="50">
        <f>+B109+B123</f>
        <v>31</v>
      </c>
      <c r="B126" s="51"/>
    </row>
    <row r="127" spans="1:5" ht="15.75" thickBot="1" x14ac:dyDescent="0.3">
      <c r="E127" s="7"/>
    </row>
    <row r="128" spans="1:5" ht="18.75" thickBot="1" x14ac:dyDescent="0.3">
      <c r="A128" s="45" t="s">
        <v>13</v>
      </c>
      <c r="B128" s="46"/>
      <c r="C128" s="46"/>
      <c r="D128" s="46"/>
      <c r="E128" s="47"/>
    </row>
    <row r="129" spans="1:5" ht="18.75" customHeight="1" x14ac:dyDescent="0.25">
      <c r="A129" s="11" t="s">
        <v>5</v>
      </c>
      <c r="B129" s="11" t="s">
        <v>6</v>
      </c>
      <c r="C129" s="6" t="s">
        <v>7</v>
      </c>
      <c r="D129" s="52" t="s">
        <v>8</v>
      </c>
      <c r="E129" s="53"/>
    </row>
    <row r="130" spans="1:5" ht="18" x14ac:dyDescent="0.25">
      <c r="A130" s="4" t="str">
        <f>VLOOKUP(B130,'[1]LISTADO ATM'!$A$2:$C$820,3,0)</f>
        <v>DISTRITO NACIONAL</v>
      </c>
      <c r="B130" s="21">
        <v>407</v>
      </c>
      <c r="C130" s="4" t="str">
        <f>VLOOKUP(B130,'[1]LISTADO ATM'!$A$2:$B$820,2,0)</f>
        <v xml:space="preserve">ATM Multicentro La Sirena Villa Mella </v>
      </c>
      <c r="D130" s="31" t="s">
        <v>16</v>
      </c>
      <c r="E130" s="32"/>
    </row>
    <row r="131" spans="1:5" ht="18" x14ac:dyDescent="0.25">
      <c r="A131" s="4" t="str">
        <f>VLOOKUP(B131,'[1]LISTADO ATM'!$A$2:$C$820,3,0)</f>
        <v>SUR</v>
      </c>
      <c r="B131" s="4">
        <v>733</v>
      </c>
      <c r="C131" s="4" t="str">
        <f>VLOOKUP(B131,'[1]LISTADO ATM'!$A$2:$B$820,2,0)</f>
        <v xml:space="preserve">ATM Zona Franca Perdenales </v>
      </c>
      <c r="D131" s="31" t="s">
        <v>16</v>
      </c>
      <c r="E131" s="32"/>
    </row>
    <row r="132" spans="1:5" ht="18" x14ac:dyDescent="0.25">
      <c r="A132" s="4" t="str">
        <f>VLOOKUP(B132,'[1]LISTADO ATM'!$A$2:$C$820,3,0)</f>
        <v>ESTE</v>
      </c>
      <c r="B132" s="4">
        <v>630</v>
      </c>
      <c r="C132" s="4" t="str">
        <f>VLOOKUP(B132,'[1]LISTADO ATM'!$A$2:$B$820,2,0)</f>
        <v xml:space="preserve">ATM Oficina Plaza Zaglul (SPM) </v>
      </c>
      <c r="D132" s="31" t="s">
        <v>16</v>
      </c>
      <c r="E132" s="32"/>
    </row>
    <row r="133" spans="1:5" ht="18" x14ac:dyDescent="0.25">
      <c r="A133" s="4" t="str">
        <f>VLOOKUP(B133,'[1]LISTADO ATM'!$A$2:$C$820,3,0)</f>
        <v>SUR</v>
      </c>
      <c r="B133" s="4">
        <v>48</v>
      </c>
      <c r="C133" s="4" t="str">
        <f>VLOOKUP(B133,'[1]LISTADO ATM'!$A$2:$B$820,2,0)</f>
        <v xml:space="preserve">ATM Autoservicio Neiba I </v>
      </c>
      <c r="D133" s="31" t="s">
        <v>16</v>
      </c>
      <c r="E133" s="32"/>
    </row>
    <row r="134" spans="1:5" ht="18" x14ac:dyDescent="0.25">
      <c r="A134" s="4" t="str">
        <f>VLOOKUP(B134,'[1]LISTADO ATM'!$A$2:$C$820,3,0)</f>
        <v>ESTE</v>
      </c>
      <c r="B134" s="4">
        <v>353</v>
      </c>
      <c r="C134" s="4" t="str">
        <f>VLOOKUP(B134,'[1]LISTADO ATM'!$A$2:$B$820,2,0)</f>
        <v xml:space="preserve">ATM Estación Boulevard Juan Dolio </v>
      </c>
      <c r="D134" s="31" t="s">
        <v>16</v>
      </c>
      <c r="E134" s="32"/>
    </row>
    <row r="135" spans="1:5" ht="18" x14ac:dyDescent="0.25">
      <c r="A135" s="4" t="str">
        <f>VLOOKUP(B135,'[1]LISTADO ATM'!$A$2:$C$820,3,0)</f>
        <v>DISTRITO NACIONAL</v>
      </c>
      <c r="B135" s="4">
        <v>382</v>
      </c>
      <c r="C135" s="4" t="str">
        <f>VLOOKUP(B135,'[1]LISTADO ATM'!$A$2:$B$820,2,0)</f>
        <v>ATM Estación del Metro María Montés</v>
      </c>
      <c r="D135" s="31" t="s">
        <v>16</v>
      </c>
      <c r="E135" s="32"/>
    </row>
    <row r="136" spans="1:5" ht="18" x14ac:dyDescent="0.25">
      <c r="A136" s="4" t="str">
        <f>VLOOKUP(B136,'[1]LISTADO ATM'!$A$2:$C$820,3,0)</f>
        <v>DISTRITO NACIONAL</v>
      </c>
      <c r="B136" s="4">
        <v>514</v>
      </c>
      <c r="C136" s="4" t="str">
        <f>VLOOKUP(B136,'[1]LISTADO ATM'!$A$2:$B$820,2,0)</f>
        <v>ATM Autoservicio Charles de Gaulle</v>
      </c>
      <c r="D136" s="31" t="s">
        <v>16</v>
      </c>
      <c r="E136" s="32"/>
    </row>
    <row r="137" spans="1:5" ht="18" x14ac:dyDescent="0.25">
      <c r="A137" s="4" t="str">
        <f>VLOOKUP(B137,'[1]LISTADO ATM'!$A$2:$C$820,3,0)</f>
        <v>ESTE</v>
      </c>
      <c r="B137" s="4">
        <v>651</v>
      </c>
      <c r="C137" s="4" t="str">
        <f>VLOOKUP(B137,'[1]LISTADO ATM'!$A$2:$B$820,2,0)</f>
        <v>ATM Eco Petroleo Romana</v>
      </c>
      <c r="D137" s="31" t="s">
        <v>16</v>
      </c>
      <c r="E137" s="32"/>
    </row>
    <row r="138" spans="1:5" ht="18" x14ac:dyDescent="0.25">
      <c r="A138" s="4" t="str">
        <f>VLOOKUP(B138,'[1]LISTADO ATM'!$A$2:$C$820,3,0)</f>
        <v>DISTRITO NACIONAL</v>
      </c>
      <c r="B138" s="4">
        <v>659</v>
      </c>
      <c r="C138" s="4" t="str">
        <f>VLOOKUP(B138,'[1]LISTADO ATM'!$A$2:$B$820,2,0)</f>
        <v>ATM Down Town Center</v>
      </c>
      <c r="D138" s="31" t="s">
        <v>16</v>
      </c>
      <c r="E138" s="32"/>
    </row>
    <row r="139" spans="1:5" ht="18" x14ac:dyDescent="0.25">
      <c r="A139" s="4" t="str">
        <f>VLOOKUP(B139,'[1]LISTADO ATM'!$A$2:$C$820,3,0)</f>
        <v>DISTRITO NACIONAL</v>
      </c>
      <c r="B139" s="4">
        <v>672</v>
      </c>
      <c r="C139" s="4" t="str">
        <f>VLOOKUP(B139,'[1]LISTADO ATM'!$A$2:$B$820,2,0)</f>
        <v>ATM Destacamento Policía Nacional La Victoria</v>
      </c>
      <c r="D139" s="31" t="s">
        <v>16</v>
      </c>
      <c r="E139" s="32"/>
    </row>
    <row r="140" spans="1:5" ht="18" x14ac:dyDescent="0.25">
      <c r="A140" s="4" t="str">
        <f>VLOOKUP(B140,'[1]LISTADO ATM'!$A$2:$C$820,3,0)</f>
        <v>DISTRITO NACIONAL</v>
      </c>
      <c r="B140" s="4">
        <v>515</v>
      </c>
      <c r="C140" s="4" t="str">
        <f>VLOOKUP(B140,'[1]LISTADO ATM'!$A$2:$B$820,2,0)</f>
        <v xml:space="preserve">ATM Oficina Agora Mall I </v>
      </c>
      <c r="D140" s="31" t="s">
        <v>16</v>
      </c>
      <c r="E140" s="32"/>
    </row>
    <row r="141" spans="1:5" ht="18" x14ac:dyDescent="0.25">
      <c r="A141" s="4" t="e">
        <f>VLOOKUP(B141,'[1]LISTADO ATM'!$A$2:$C$820,3,0)</f>
        <v>#N/A</v>
      </c>
      <c r="B141" s="4"/>
      <c r="C141" s="4" t="e">
        <f>VLOOKUP(B141,'[1]LISTADO ATM'!$A$2:$B$820,2,0)</f>
        <v>#N/A</v>
      </c>
      <c r="D141" s="29"/>
      <c r="E141" s="30"/>
    </row>
    <row r="142" spans="1:5" ht="18" x14ac:dyDescent="0.25">
      <c r="A142" s="4" t="e">
        <f>VLOOKUP(B142,'[1]LISTADO ATM'!$A$2:$C$820,3,0)</f>
        <v>#N/A</v>
      </c>
      <c r="B142" s="4"/>
      <c r="C142" s="4" t="e">
        <f>VLOOKUP(B142,'[1]LISTADO ATM'!$A$2:$B$820,2,0)</f>
        <v>#N/A</v>
      </c>
      <c r="D142" s="29"/>
      <c r="E142" s="30"/>
    </row>
    <row r="143" spans="1:5" ht="18.75" thickBot="1" x14ac:dyDescent="0.3">
      <c r="A143" s="5" t="s">
        <v>11</v>
      </c>
      <c r="B143" s="10">
        <f>COUNT(B130:B140)</f>
        <v>11</v>
      </c>
      <c r="C143" s="19"/>
      <c r="D143" s="19"/>
      <c r="E143" s="19"/>
    </row>
  </sheetData>
  <mergeCells count="21">
    <mergeCell ref="D132:E132"/>
    <mergeCell ref="D137:E137"/>
    <mergeCell ref="D135:E135"/>
    <mergeCell ref="D134:E134"/>
    <mergeCell ref="D133:E133"/>
    <mergeCell ref="D130:E130"/>
    <mergeCell ref="D140:E140"/>
    <mergeCell ref="D131:E131"/>
    <mergeCell ref="A1:E1"/>
    <mergeCell ref="A2:E2"/>
    <mergeCell ref="A7:E7"/>
    <mergeCell ref="C77:E77"/>
    <mergeCell ref="A79:E79"/>
    <mergeCell ref="A111:E111"/>
    <mergeCell ref="A125:B125"/>
    <mergeCell ref="A126:B126"/>
    <mergeCell ref="A128:E128"/>
    <mergeCell ref="D129:E129"/>
    <mergeCell ref="D139:E139"/>
    <mergeCell ref="D138:E138"/>
    <mergeCell ref="D136:E136"/>
  </mergeCells>
  <phoneticPr fontId="11" type="noConversion"/>
  <conditionalFormatting sqref="E141:E1048576 E1:E139">
    <cfRule type="duplicateValues" dxfId="4" priority="7"/>
  </conditionalFormatting>
  <conditionalFormatting sqref="B130:B1048576 B113:B128 B1:B79 B81:B111">
    <cfRule type="duplicateValues" dxfId="3" priority="6"/>
  </conditionalFormatting>
  <conditionalFormatting sqref="E96:E99">
    <cfRule type="duplicateValues" dxfId="2" priority="5"/>
  </conditionalFormatting>
  <conditionalFormatting sqref="E116">
    <cfRule type="duplicateValues" dxfId="1" priority="4"/>
  </conditionalFormatting>
  <conditionalFormatting sqref="E14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2021-03-17T03:42:24Z</dcterms:modified>
</cp:coreProperties>
</file>