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8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1" l="1"/>
  <c r="B56" i="1"/>
  <c r="B86" i="1"/>
  <c r="B45" i="1"/>
  <c r="C40" i="1"/>
  <c r="C41" i="1"/>
  <c r="C42" i="1"/>
  <c r="C43" i="1"/>
  <c r="C44" i="1"/>
  <c r="A41" i="1"/>
  <c r="A42" i="1"/>
  <c r="A43" i="1"/>
  <c r="A44" i="1"/>
  <c r="C70" i="1"/>
  <c r="C83" i="1"/>
  <c r="C84" i="1"/>
  <c r="C85" i="1"/>
  <c r="A85" i="1"/>
  <c r="C62" i="1"/>
  <c r="B34" i="1"/>
  <c r="C29" i="1" l="1"/>
  <c r="C30" i="1"/>
  <c r="C31" i="1"/>
  <c r="C32" i="1"/>
  <c r="C33" i="1"/>
  <c r="A30" i="1"/>
  <c r="A31" i="1"/>
  <c r="A32" i="1"/>
  <c r="A33" i="1"/>
  <c r="C52" i="1"/>
  <c r="C53" i="1"/>
  <c r="C54" i="1"/>
  <c r="C55" i="1"/>
  <c r="A53" i="1"/>
  <c r="A54" i="1"/>
  <c r="A55" i="1"/>
  <c r="C25" i="1"/>
  <c r="C26" i="1"/>
  <c r="C27" i="1"/>
  <c r="C28" i="1"/>
  <c r="A25" i="1"/>
  <c r="A26" i="1"/>
  <c r="A27" i="1"/>
  <c r="A28" i="1"/>
  <c r="A29" i="1"/>
  <c r="B71" i="1" l="1"/>
  <c r="B63" i="1"/>
  <c r="A62" i="1"/>
  <c r="C50" i="1"/>
  <c r="C51" i="1"/>
  <c r="A50" i="1"/>
  <c r="A51" i="1"/>
  <c r="A52" i="1"/>
  <c r="A70" i="1"/>
  <c r="A81" i="1"/>
  <c r="A82" i="1"/>
  <c r="A83" i="1"/>
  <c r="A84" i="1"/>
  <c r="C81" i="1"/>
  <c r="C82" i="1"/>
  <c r="A40" i="1"/>
  <c r="A14" i="1"/>
  <c r="A15" i="1"/>
  <c r="A16" i="1"/>
  <c r="A17" i="1"/>
  <c r="A18" i="1"/>
  <c r="A19" i="1"/>
  <c r="A20" i="1"/>
  <c r="A21" i="1"/>
  <c r="A22" i="1"/>
  <c r="A23" i="1"/>
  <c r="A24" i="1"/>
  <c r="C14" i="1"/>
  <c r="C15" i="1"/>
  <c r="C16" i="1"/>
  <c r="C17" i="1"/>
  <c r="C18" i="1"/>
  <c r="C19" i="1"/>
  <c r="C20" i="1"/>
  <c r="C21" i="1"/>
  <c r="C22" i="1"/>
  <c r="C23" i="1"/>
  <c r="C24" i="1"/>
  <c r="A61" i="1" l="1"/>
  <c r="C61" i="1"/>
  <c r="A39" i="1"/>
  <c r="C39" i="1"/>
  <c r="C38" i="1"/>
  <c r="A38" i="1"/>
  <c r="A13" i="1"/>
  <c r="C13" i="1"/>
  <c r="A10" i="1"/>
  <c r="A11" i="1"/>
  <c r="A12" i="1"/>
  <c r="C10" i="1"/>
  <c r="C11" i="1"/>
  <c r="C12" i="1"/>
  <c r="C69" i="1" l="1"/>
  <c r="A69" i="1"/>
  <c r="C68" i="1"/>
  <c r="A68" i="1"/>
  <c r="C67" i="1"/>
  <c r="A67" i="1"/>
  <c r="C60" i="1"/>
  <c r="A60" i="1"/>
  <c r="A79" i="1" l="1"/>
  <c r="C79" i="1"/>
  <c r="C80" i="1" l="1"/>
  <c r="A80" i="1"/>
  <c r="A78" i="1" l="1"/>
  <c r="C78" i="1"/>
  <c r="A49" i="1"/>
  <c r="C49" i="1"/>
  <c r="C9" i="1" l="1"/>
  <c r="A9" i="1"/>
</calcChain>
</file>

<file path=xl/sharedStrings.xml><?xml version="1.0" encoding="utf-8"?>
<sst xmlns="http://schemas.openxmlformats.org/spreadsheetml/2006/main" count="101" uniqueCount="26">
  <si>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</si>
  <si>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</si>
  <si>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</si>
  <si>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</si>
  <si>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</si>
  <si>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</si>
  <si>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</si>
  <si>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</si>
  <si>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</si>
  <si>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</si>
  <si>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</si>
  <si>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</si>
  <si>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</si>
  <si>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</si>
  <si>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</si>
  <si>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Abastecido</t>
  </si>
  <si>
    <t>335825120 </t>
  </si>
  <si>
    <t>FUERA DE SERVICIO / GAVETAS DE RECHAZOS Y DEPOSITOS FULL</t>
  </si>
  <si>
    <t>Gaveta de Rechazo Full</t>
  </si>
  <si>
    <t xml:space="preserve">Gaveta de Depósito Full 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</si>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</sst>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zoomScale="80" zoomScaleNormal="80" workbookViewId="0">
      <selection activeCell="F28" sqref="F28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62.85546875" bestFit="1" customWidth="1"/>
    <col min="4" max="4" width="39.28515625" bestFit="1" customWidth="1"/>
    <col min="5" max="5" width="13" bestFit="1" customWidth="1"/>
  </cols>
  <sheetData>
    <row r="1" spans="1:5" ht="22.5" customHeight="1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44273.25</v>
      </c>
      <c r="C4" s="1"/>
      <c r="D4" s="1"/>
      <c r="E4" s="16"/>
    </row>
    <row r="5" spans="1:5" ht="18.75" thickBot="1" x14ac:dyDescent="0.3">
      <c r="A5" s="12" t="s">
        <v>3</v>
      </c>
      <c r="B5" s="14">
        <v>44273.708333333336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32" t="s">
        <v>4</v>
      </c>
      <c r="B7" s="33"/>
      <c r="C7" s="33"/>
      <c r="D7" s="33"/>
      <c r="E7" s="34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str">
        <f>VLOOKUP(B9,'[1]LISTADO ATM'!$A$2:$C$820,3,0)</f>
        <v>SUR</v>
      </c>
      <c r="B9" s="4">
        <v>48</v>
      </c>
      <c r="C9" s="4" t="str">
        <f>VLOOKUP(B9,'[1]LISTADO ATM'!$A$2:$B$820,2,0)</f>
        <v xml:space="preserve">ATM Autoservicio Neiba I </v>
      </c>
      <c r="D9" s="24" t="s">
        <v>15</v>
      </c>
      <c r="E9" s="21">
        <v>335824726</v>
      </c>
    </row>
    <row r="10" spans="1:5" ht="18" x14ac:dyDescent="0.25">
      <c r="A10" s="8" t="str">
        <f>VLOOKUP(B10,'[1]LISTADO ATM'!$A$2:$C$820,3,0)</f>
        <v>DISTRITO NACIONAL</v>
      </c>
      <c r="B10" s="4">
        <v>980</v>
      </c>
      <c r="C10" s="4" t="str">
        <f>VLOOKUP(B10,'[1]LISTADO ATM'!$A$2:$B$820,2,0)</f>
        <v xml:space="preserve">ATM Oficina Bella Vista Mall II </v>
      </c>
      <c r="D10" s="24" t="s">
        <v>15</v>
      </c>
      <c r="E10" s="21">
        <v>335824820</v>
      </c>
    </row>
    <row r="11" spans="1:5" ht="18" x14ac:dyDescent="0.25">
      <c r="A11" s="8" t="str">
        <f>VLOOKUP(B11,'[1]LISTADO ATM'!$A$2:$C$820,3,0)</f>
        <v>NORTE</v>
      </c>
      <c r="B11" s="4">
        <v>307</v>
      </c>
      <c r="C11" s="4" t="str">
        <f>VLOOKUP(B11,'[1]LISTADO ATM'!$A$2:$B$820,2,0)</f>
        <v>ATM Oficina Nagua II</v>
      </c>
      <c r="D11" s="24" t="s">
        <v>15</v>
      </c>
      <c r="E11" s="21">
        <v>335825548</v>
      </c>
    </row>
    <row r="12" spans="1:5" ht="18" x14ac:dyDescent="0.25">
      <c r="A12" s="8" t="str">
        <f>VLOOKUP(B12,'[1]LISTADO ATM'!$A$2:$C$820,3,0)</f>
        <v>SUR</v>
      </c>
      <c r="B12" s="4">
        <v>45</v>
      </c>
      <c r="C12" s="4" t="str">
        <f>VLOOKUP(B12,'[1]LISTADO ATM'!$A$2:$B$820,2,0)</f>
        <v xml:space="preserve">ATM Oficina Tamayo </v>
      </c>
      <c r="D12" s="24" t="s">
        <v>15</v>
      </c>
      <c r="E12" s="21">
        <v>335825557</v>
      </c>
    </row>
    <row r="13" spans="1:5" ht="18" x14ac:dyDescent="0.25">
      <c r="A13" s="8" t="str">
        <f>VLOOKUP(B13,'[1]LISTADO ATM'!$A$2:$C$820,3,0)</f>
        <v>DISTRITO NACIONAL</v>
      </c>
      <c r="B13" s="29">
        <v>577</v>
      </c>
      <c r="C13" s="4" t="str">
        <f>VLOOKUP(B13,'[1]LISTADO ATM'!$A$2:$B$820,2,0)</f>
        <v xml:space="preserve">ATM Olé Ave. Duarte </v>
      </c>
      <c r="D13" s="24" t="s">
        <v>15</v>
      </c>
      <c r="E13" s="21">
        <v>335825609</v>
      </c>
    </row>
    <row r="14" spans="1:5" ht="18" x14ac:dyDescent="0.25">
      <c r="A14" s="8" t="str">
        <f>VLOOKUP(B14,'[1]LISTADO ATM'!$A$2:$C$820,3,0)</f>
        <v>DISTRITO NACIONAL</v>
      </c>
      <c r="B14" s="4">
        <v>717</v>
      </c>
      <c r="C14" s="4" t="str">
        <f>VLOOKUP(B14,'[1]LISTADO ATM'!$A$2:$B$820,2,0)</f>
        <v xml:space="preserve">ATM Oficina Los Alcarrizos </v>
      </c>
      <c r="D14" s="24" t="s">
        <v>15</v>
      </c>
      <c r="E14" s="21">
        <v>335826233</v>
      </c>
    </row>
    <row r="15" spans="1:5" ht="18" x14ac:dyDescent="0.25">
      <c r="A15" s="8" t="str">
        <f>VLOOKUP(B15,'[1]LISTADO ATM'!$A$2:$C$820,3,0)</f>
        <v>DISTRITO NACIONAL</v>
      </c>
      <c r="B15" s="4">
        <v>165</v>
      </c>
      <c r="C15" s="4" t="str">
        <f>VLOOKUP(B15,'[1]LISTADO ATM'!$A$2:$B$820,2,0)</f>
        <v>ATM Autoservicio Megacentro</v>
      </c>
      <c r="D15" s="24" t="s">
        <v>15</v>
      </c>
      <c r="E15" s="21">
        <v>335825101</v>
      </c>
    </row>
    <row r="16" spans="1:5" ht="18" x14ac:dyDescent="0.25">
      <c r="A16" s="8" t="str">
        <f>VLOOKUP(B16,'[1]LISTADO ATM'!$A$2:$C$820,3,0)</f>
        <v>DISTRITO NACIONAL</v>
      </c>
      <c r="B16" s="4">
        <v>160</v>
      </c>
      <c r="C16" s="4" t="str">
        <f>VLOOKUP(B16,'[1]LISTADO ATM'!$A$2:$B$820,2,0)</f>
        <v xml:space="preserve">ATM Oficina Herrera </v>
      </c>
      <c r="D16" s="24" t="s">
        <v>15</v>
      </c>
      <c r="E16" s="21">
        <v>335825244</v>
      </c>
    </row>
    <row r="17" spans="1:5" ht="18" x14ac:dyDescent="0.25">
      <c r="A17" s="8" t="str">
        <f>VLOOKUP(B17,'[1]LISTADO ATM'!$A$2:$C$820,3,0)</f>
        <v>NORTE</v>
      </c>
      <c r="B17" s="4">
        <v>119</v>
      </c>
      <c r="C17" s="4" t="str">
        <f>VLOOKUP(B17,'[1]LISTADO ATM'!$A$2:$B$820,2,0)</f>
        <v>ATM Oficina La Barranquita</v>
      </c>
      <c r="D17" s="24" t="s">
        <v>15</v>
      </c>
      <c r="E17" s="21">
        <v>335825498</v>
      </c>
    </row>
    <row r="18" spans="1:5" ht="18" x14ac:dyDescent="0.25">
      <c r="A18" s="8" t="str">
        <f>VLOOKUP(B18,'[1]LISTADO ATM'!$A$2:$C$820,3,0)</f>
        <v>DISTRITO NACIONAL</v>
      </c>
      <c r="B18" s="4">
        <v>325</v>
      </c>
      <c r="C18" s="4" t="str">
        <f>VLOOKUP(B18,'[1]LISTADO ATM'!$A$2:$B$820,2,0)</f>
        <v>ATM Casa Edwin</v>
      </c>
      <c r="D18" s="24" t="s">
        <v>15</v>
      </c>
      <c r="E18" s="21">
        <v>335825585</v>
      </c>
    </row>
    <row r="19" spans="1:5" ht="18" x14ac:dyDescent="0.25">
      <c r="A19" s="8" t="str">
        <f>VLOOKUP(B19,'[1]LISTADO ATM'!$A$2:$C$820,3,0)</f>
        <v>DISTRITO NACIONAL</v>
      </c>
      <c r="B19" s="4">
        <v>697</v>
      </c>
      <c r="C19" s="4" t="str">
        <f>VLOOKUP(B19,'[1]LISTADO ATM'!$A$2:$B$820,2,0)</f>
        <v>ATM Hipermercado Olé Ciudad Juan Bosch</v>
      </c>
      <c r="D19" s="24" t="s">
        <v>15</v>
      </c>
      <c r="E19" s="31">
        <v>335826255</v>
      </c>
    </row>
    <row r="20" spans="1:5" ht="18" x14ac:dyDescent="0.25">
      <c r="A20" s="8" t="str">
        <f>VLOOKUP(B20,'[1]LISTADO ATM'!$A$2:$C$820,3,0)</f>
        <v>SUR</v>
      </c>
      <c r="B20" s="4">
        <v>311</v>
      </c>
      <c r="C20" s="4" t="str">
        <f>VLOOKUP(B20,'[1]LISTADO ATM'!$A$2:$B$820,2,0)</f>
        <v>ATM Plaza Eroski</v>
      </c>
      <c r="D20" s="24" t="s">
        <v>15</v>
      </c>
      <c r="E20" s="21">
        <v>335824394</v>
      </c>
    </row>
    <row r="21" spans="1:5" ht="18" x14ac:dyDescent="0.25">
      <c r="A21" s="8" t="str">
        <f>VLOOKUP(B21,'[1]LISTADO ATM'!$A$2:$C$820,3,0)</f>
        <v>DISTRITO NACIONAL</v>
      </c>
      <c r="B21" s="4">
        <v>566</v>
      </c>
      <c r="C21" s="4" t="str">
        <f>VLOOKUP(B21,'[1]LISTADO ATM'!$A$2:$B$820,2,0)</f>
        <v xml:space="preserve">ATM Hiper Olé Aut. Duarte </v>
      </c>
      <c r="D21" s="24" t="s">
        <v>15</v>
      </c>
      <c r="E21" s="21">
        <v>335824809</v>
      </c>
    </row>
    <row r="22" spans="1:5" ht="18" x14ac:dyDescent="0.25">
      <c r="A22" s="8" t="str">
        <f>VLOOKUP(B22,'[1]LISTADO ATM'!$A$2:$C$820,3,0)</f>
        <v>DISTRITO NACIONAL</v>
      </c>
      <c r="B22" s="4">
        <v>655</v>
      </c>
      <c r="C22" s="4" t="str">
        <f>VLOOKUP(B22,'[1]LISTADO ATM'!$A$2:$B$820,2,0)</f>
        <v>ATM Farmacia Sandra</v>
      </c>
      <c r="D22" s="24" t="s">
        <v>15</v>
      </c>
      <c r="E22" s="21" t="s">
        <v>16</v>
      </c>
    </row>
    <row r="23" spans="1:5" ht="18" x14ac:dyDescent="0.25">
      <c r="A23" s="8" t="str">
        <f>VLOOKUP(B23,'[1]LISTADO ATM'!$A$2:$C$820,3,0)</f>
        <v>DISTRITO NACIONAL</v>
      </c>
      <c r="B23" s="4">
        <v>235</v>
      </c>
      <c r="C23" s="4" t="str">
        <f>VLOOKUP(B23,'[1]LISTADO ATM'!$A$2:$B$820,2,0)</f>
        <v xml:space="preserve">ATM Oficina Multicentro La Sirena San Isidro </v>
      </c>
      <c r="D23" s="24" t="s">
        <v>15</v>
      </c>
      <c r="E23" s="21">
        <v>335825236</v>
      </c>
    </row>
    <row r="24" spans="1:5" ht="18" x14ac:dyDescent="0.25">
      <c r="A24" s="8" t="str">
        <f>VLOOKUP(B24,'[1]LISTADO ATM'!$A$2:$C$820,3,0)</f>
        <v>SUR</v>
      </c>
      <c r="B24" s="4">
        <v>537</v>
      </c>
      <c r="C24" s="4" t="str">
        <f>VLOOKUP(B24,'[1]LISTADO ATM'!$A$2:$B$820,2,0)</f>
        <v xml:space="preserve">ATM Estación Texaco Enriquillo (Barahona) </v>
      </c>
      <c r="D24" s="24" t="s">
        <v>15</v>
      </c>
      <c r="E24" s="21">
        <v>335825247</v>
      </c>
    </row>
    <row r="25" spans="1:5" ht="18" x14ac:dyDescent="0.25">
      <c r="A25" s="8" t="str">
        <f>VLOOKUP(B25,'[1]LISTADO ATM'!$A$2:$C$820,3,0)</f>
        <v>DISTRITO NACIONAL</v>
      </c>
      <c r="B25" s="4">
        <v>572</v>
      </c>
      <c r="C25" s="4" t="str">
        <f>VLOOKUP(B25,'[1]LISTADO ATM'!$A$2:$B$820,2,0)</f>
        <v xml:space="preserve">ATM Olé Ovando </v>
      </c>
      <c r="D25" s="24" t="s">
        <v>15</v>
      </c>
      <c r="E25" s="21">
        <v>335826229</v>
      </c>
    </row>
    <row r="26" spans="1:5" ht="18" x14ac:dyDescent="0.25">
      <c r="A26" s="8" t="str">
        <f>VLOOKUP(B26,'[1]LISTADO ATM'!$A$2:$C$820,3,0)</f>
        <v>SUR</v>
      </c>
      <c r="B26" s="4">
        <v>89</v>
      </c>
      <c r="C26" s="4" t="str">
        <f>VLOOKUP(B26,'[1]LISTADO ATM'!$A$2:$B$820,2,0)</f>
        <v xml:space="preserve">ATM UNP El Cercado (San Juan) </v>
      </c>
      <c r="D26" s="24" t="s">
        <v>15</v>
      </c>
      <c r="E26" s="21">
        <v>335826650</v>
      </c>
    </row>
    <row r="27" spans="1:5" ht="18" x14ac:dyDescent="0.25">
      <c r="A27" s="8" t="str">
        <f>VLOOKUP(B27,'[1]LISTADO ATM'!$A$2:$C$820,3,0)</f>
        <v>DISTRITO NACIONAL</v>
      </c>
      <c r="B27" s="4">
        <v>722</v>
      </c>
      <c r="C27" s="4" t="str">
        <f>VLOOKUP(B27,'[1]LISTADO ATM'!$A$2:$B$820,2,0)</f>
        <v xml:space="preserve">ATM Oficina Charles de Gaulle III </v>
      </c>
      <c r="D27" s="24" t="s">
        <v>15</v>
      </c>
      <c r="E27" s="21">
        <v>335826242</v>
      </c>
    </row>
    <row r="28" spans="1:5" ht="18" x14ac:dyDescent="0.25">
      <c r="A28" s="8" t="str">
        <f>VLOOKUP(B28,'[1]LISTADO ATM'!$A$2:$C$820,3,0)</f>
        <v>DISTRITO NACIONAL</v>
      </c>
      <c r="B28" s="4">
        <v>347</v>
      </c>
      <c r="C28" s="4" t="str">
        <f>VLOOKUP(B28,'[1]LISTADO ATM'!$A$2:$B$820,2,0)</f>
        <v>ATM Patio de Colombia</v>
      </c>
      <c r="D28" s="24" t="s">
        <v>15</v>
      </c>
      <c r="E28" s="21">
        <v>335825562</v>
      </c>
    </row>
    <row r="29" spans="1:5" ht="18" x14ac:dyDescent="0.25">
      <c r="A29" s="8" t="str">
        <f>VLOOKUP(B29,'[1]LISTADO ATM'!$A$2:$C$820,3,0)</f>
        <v>DISTRITO NACIONAL</v>
      </c>
      <c r="B29" s="4">
        <v>721</v>
      </c>
      <c r="C29" s="4" t="str">
        <f>VLOOKUP(B29,'[1]LISTADO ATM'!$A$2:$B$820,2,0)</f>
        <v xml:space="preserve">ATM Oficina Charles de Gaulle II </v>
      </c>
      <c r="D29" s="24" t="s">
        <v>15</v>
      </c>
      <c r="E29" s="31">
        <v>335826094</v>
      </c>
    </row>
    <row r="30" spans="1:5" ht="18" x14ac:dyDescent="0.25">
      <c r="A30" s="8" t="str">
        <f>VLOOKUP(B30,'[1]LISTADO ATM'!$A$2:$C$820,3,0)</f>
        <v>DISTRITO NACIONAL</v>
      </c>
      <c r="B30" s="4">
        <v>57</v>
      </c>
      <c r="C30" s="4" t="str">
        <f>VLOOKUP(B30,'[1]LISTADO ATM'!$A$2:$B$820,2,0)</f>
        <v xml:space="preserve">ATM Oficina Malecon Center </v>
      </c>
      <c r="D30" s="24" t="s">
        <v>15</v>
      </c>
      <c r="E30" s="30">
        <v>335824977</v>
      </c>
    </row>
    <row r="31" spans="1:5" ht="18" x14ac:dyDescent="0.25">
      <c r="A31" s="8" t="str">
        <f>VLOOKUP(B31,'[1]LISTADO ATM'!$A$2:$C$820,3,0)</f>
        <v>DISTRITO NACIONAL</v>
      </c>
      <c r="B31" s="4">
        <v>946</v>
      </c>
      <c r="C31" s="4" t="str">
        <f>VLOOKUP(B31,'[1]LISTADO ATM'!$A$2:$B$820,2,0)</f>
        <v xml:space="preserve">ATM Oficina Núñez de Cáceres I </v>
      </c>
      <c r="D31" s="24" t="s">
        <v>15</v>
      </c>
      <c r="E31" s="30">
        <v>335826215</v>
      </c>
    </row>
    <row r="32" spans="1:5" ht="18" x14ac:dyDescent="0.25">
      <c r="A32" s="8" t="str">
        <f>VLOOKUP(B32,'[1]LISTADO ATM'!$A$2:$C$820,3,0)</f>
        <v>DISTRITO NACIONAL</v>
      </c>
      <c r="B32" s="4">
        <v>35</v>
      </c>
      <c r="C32" s="4" t="str">
        <f>VLOOKUP(B32,'[1]LISTADO ATM'!$A$2:$B$820,2,0)</f>
        <v xml:space="preserve">ATM Dirección General de Aduanas I </v>
      </c>
      <c r="D32" s="24" t="s">
        <v>15</v>
      </c>
      <c r="E32" s="30">
        <v>335826697</v>
      </c>
    </row>
    <row r="33" spans="1:5" ht="18" x14ac:dyDescent="0.25">
      <c r="A33" s="8" t="str">
        <f>VLOOKUP(B33,'[1]LISTADO ATM'!$A$2:$C$820,3,0)</f>
        <v>SUR</v>
      </c>
      <c r="B33" s="4">
        <v>135</v>
      </c>
      <c r="C33" s="4" t="str">
        <f>VLOOKUP(B33,'[1]LISTADO ATM'!$A$2:$B$820,2,0)</f>
        <v xml:space="preserve">ATM Oficina Las Dunas Baní </v>
      </c>
      <c r="D33" s="24" t="s">
        <v>15</v>
      </c>
      <c r="E33" s="21">
        <v>335826663</v>
      </c>
    </row>
    <row r="34" spans="1:5" ht="18.75" thickBot="1" x14ac:dyDescent="0.3">
      <c r="A34" s="5" t="s">
        <v>11</v>
      </c>
      <c r="B34" s="10">
        <f>COUNT(B9:B33)</f>
        <v>25</v>
      </c>
      <c r="C34" s="35"/>
      <c r="D34" s="36"/>
      <c r="E34" s="37"/>
    </row>
    <row r="35" spans="1:5" x14ac:dyDescent="0.25">
      <c r="E35" s="7"/>
    </row>
    <row r="36" spans="1:5" ht="18" x14ac:dyDescent="0.25">
      <c r="A36" s="32" t="s">
        <v>23</v>
      </c>
      <c r="B36" s="33"/>
      <c r="C36" s="33"/>
      <c r="D36" s="33"/>
      <c r="E36" s="34"/>
    </row>
    <row r="37" spans="1:5" ht="18" x14ac:dyDescent="0.25">
      <c r="A37" s="2" t="s">
        <v>5</v>
      </c>
      <c r="B37" s="2" t="s">
        <v>6</v>
      </c>
      <c r="C37" s="2" t="s">
        <v>7</v>
      </c>
      <c r="D37" s="17" t="s">
        <v>8</v>
      </c>
      <c r="E37" s="17" t="s">
        <v>9</v>
      </c>
    </row>
    <row r="38" spans="1:5" ht="18" x14ac:dyDescent="0.25">
      <c r="A38" s="8" t="str">
        <f>VLOOKUP(B38,'[1]LISTADO ATM'!$A$2:$C$820,3,0)</f>
        <v>DISTRITO NACIONAL</v>
      </c>
      <c r="B38" s="4">
        <v>957</v>
      </c>
      <c r="C38" s="4" t="str">
        <f>VLOOKUP(B38,'[1]LISTADO ATM'!$A$2:$B$820,2,0)</f>
        <v xml:space="preserve">ATM Oficina Venezuela </v>
      </c>
      <c r="D38" s="24" t="s">
        <v>24</v>
      </c>
      <c r="E38" s="21">
        <v>335825434</v>
      </c>
    </row>
    <row r="39" spans="1:5" ht="18" x14ac:dyDescent="0.25">
      <c r="A39" s="8" t="str">
        <f>VLOOKUP(B39,'[1]LISTADO ATM'!$A$2:$C$820,3,0)</f>
        <v>DISTRITO NACIONAL</v>
      </c>
      <c r="B39" s="4">
        <v>192</v>
      </c>
      <c r="C39" s="4" t="str">
        <f>VLOOKUP(B39,'[1]LISTADO ATM'!$A$2:$B$820,2,0)</f>
        <v xml:space="preserve">ATM Autobanco Luperón II </v>
      </c>
      <c r="D39" s="24" t="s">
        <v>24</v>
      </c>
      <c r="E39" s="21">
        <v>335823670</v>
      </c>
    </row>
    <row r="40" spans="1:5" ht="18" x14ac:dyDescent="0.25">
      <c r="A40" s="8" t="str">
        <f>VLOOKUP(B40,'[1]LISTADO ATM'!$A$2:$C$820,3,0)</f>
        <v>DISTRITO NACIONAL</v>
      </c>
      <c r="B40" s="4">
        <v>570</v>
      </c>
      <c r="C40" s="4" t="str">
        <f>VLOOKUP(B40,'[1]LISTADO ATM'!$A$2:$B$820,2,0)</f>
        <v xml:space="preserve">ATM S/M Liverpool Villa Mella </v>
      </c>
      <c r="D40" s="24" t="s">
        <v>24</v>
      </c>
      <c r="E40" s="21">
        <v>335823874</v>
      </c>
    </row>
    <row r="41" spans="1:5" ht="18" x14ac:dyDescent="0.25">
      <c r="A41" s="8" t="str">
        <f>VLOOKUP(B41,'[1]LISTADO ATM'!$A$2:$C$820,3,0)</f>
        <v>DISTRITO NACIONAL</v>
      </c>
      <c r="B41" s="4">
        <v>87</v>
      </c>
      <c r="C41" s="4" t="str">
        <f>VLOOKUP(B41,'[1]LISTADO ATM'!$A$2:$B$820,2,0)</f>
        <v xml:space="preserve">ATM Autoservicio Sarasota </v>
      </c>
      <c r="D41" s="24" t="s">
        <v>24</v>
      </c>
      <c r="E41" s="21">
        <v>335824165</v>
      </c>
    </row>
    <row r="42" spans="1:5" ht="18" x14ac:dyDescent="0.25">
      <c r="A42" s="8" t="str">
        <f>VLOOKUP(B42,'[1]LISTADO ATM'!$A$2:$C$820,3,0)</f>
        <v>ESTE</v>
      </c>
      <c r="B42" s="4">
        <v>330</v>
      </c>
      <c r="C42" s="4" t="str">
        <f>VLOOKUP(B42,'[1]LISTADO ATM'!$A$2:$B$820,2,0)</f>
        <v xml:space="preserve">ATM Oficina Boulevard (Higuey) </v>
      </c>
      <c r="D42" s="24" t="s">
        <v>24</v>
      </c>
      <c r="E42" s="21">
        <v>335825316</v>
      </c>
    </row>
    <row r="43" spans="1:5" ht="18" x14ac:dyDescent="0.25">
      <c r="A43" s="8" t="str">
        <f>VLOOKUP(B43,'[1]LISTADO ATM'!$A$2:$C$820,3,0)</f>
        <v>ESTE</v>
      </c>
      <c r="B43" s="4">
        <v>114</v>
      </c>
      <c r="C43" s="4" t="str">
        <f>VLOOKUP(B43,'[1]LISTADO ATM'!$A$2:$B$820,2,0)</f>
        <v xml:space="preserve">ATM Oficina Hato Mayor </v>
      </c>
      <c r="D43" s="24" t="s">
        <v>24</v>
      </c>
      <c r="E43" s="21">
        <v>335826666</v>
      </c>
    </row>
    <row r="44" spans="1:5" ht="18" x14ac:dyDescent="0.25">
      <c r="A44" s="8" t="str">
        <f>VLOOKUP(B44,'[1]LISTADO ATM'!$A$2:$C$820,3,0)</f>
        <v>DISTRITO NACIONAL</v>
      </c>
      <c r="B44" s="4">
        <v>326</v>
      </c>
      <c r="C44" s="4" t="str">
        <f>VLOOKUP(B44,'[1]LISTADO ATM'!$A$2:$B$820,2,0)</f>
        <v>ATM Autoservicio Jiménez Moya II</v>
      </c>
      <c r="D44" s="24" t="s">
        <v>24</v>
      </c>
      <c r="E44" s="21">
        <v>335826402</v>
      </c>
    </row>
    <row r="45" spans="1:5" ht="18" customHeight="1" thickBot="1" x14ac:dyDescent="0.3">
      <c r="A45" s="5" t="s">
        <v>11</v>
      </c>
      <c r="B45" s="10">
        <f>COUNT(B38:B44)</f>
        <v>7</v>
      </c>
      <c r="C45" s="35"/>
      <c r="D45" s="36"/>
      <c r="E45" s="37"/>
    </row>
    <row r="46" spans="1:5" ht="15.75" thickBot="1" x14ac:dyDescent="0.3">
      <c r="E46" s="7"/>
    </row>
    <row r="47" spans="1:5" ht="18.75" customHeight="1" thickBot="1" x14ac:dyDescent="0.3">
      <c r="A47" s="40" t="s">
        <v>21</v>
      </c>
      <c r="B47" s="41"/>
      <c r="C47" s="41"/>
      <c r="D47" s="41"/>
      <c r="E47" s="50"/>
    </row>
    <row r="48" spans="1:5" ht="18" x14ac:dyDescent="0.25">
      <c r="A48" s="2" t="s">
        <v>5</v>
      </c>
      <c r="B48" s="2" t="s">
        <v>6</v>
      </c>
      <c r="C48" s="3" t="s">
        <v>7</v>
      </c>
      <c r="D48" s="3" t="s">
        <v>8</v>
      </c>
      <c r="E48" s="3" t="s">
        <v>9</v>
      </c>
    </row>
    <row r="49" spans="1:5" ht="18" x14ac:dyDescent="0.25">
      <c r="A49" s="8" t="str">
        <f>VLOOKUP(B49,'[1]LISTADO ATM'!$A$2:$C$820,3,0)</f>
        <v>ESTE</v>
      </c>
      <c r="B49" s="4">
        <v>660</v>
      </c>
      <c r="C49" s="4" t="str">
        <f>VLOOKUP(B49,'[1]LISTADO ATM'!$A$2:$B$820,2,0)</f>
        <v>ATM Oficina Romana Norte II</v>
      </c>
      <c r="D49" s="20" t="s">
        <v>10</v>
      </c>
      <c r="E49" s="21">
        <v>335826654</v>
      </c>
    </row>
    <row r="50" spans="1:5" ht="18" x14ac:dyDescent="0.25">
      <c r="A50" s="8" t="str">
        <f>VLOOKUP(B50,'[1]LISTADO ATM'!$A$2:$C$820,3,0)</f>
        <v>ESTE</v>
      </c>
      <c r="B50" s="4">
        <v>121</v>
      </c>
      <c r="C50" s="4" t="str">
        <f>VLOOKUP(B50,'[1]LISTADO ATM'!$A$2:$B$820,2,0)</f>
        <v xml:space="preserve">ATM Oficina Bayaguana </v>
      </c>
      <c r="D50" s="20" t="s">
        <v>10</v>
      </c>
      <c r="E50" s="31">
        <v>335826072</v>
      </c>
    </row>
    <row r="51" spans="1:5" ht="18" x14ac:dyDescent="0.25">
      <c r="A51" s="8" t="str">
        <f>VLOOKUP(B51,'[1]LISTADO ATM'!$A$2:$C$820,3,0)</f>
        <v>DISTRITO NACIONAL</v>
      </c>
      <c r="B51" s="4">
        <v>414</v>
      </c>
      <c r="C51" s="4" t="str">
        <f>VLOOKUP(B51,'[1]LISTADO ATM'!$A$2:$B$820,2,0)</f>
        <v>ATM Villa Francisca II</v>
      </c>
      <c r="D51" s="20" t="s">
        <v>10</v>
      </c>
      <c r="E51" s="31">
        <v>335826656</v>
      </c>
    </row>
    <row r="52" spans="1:5" ht="18" x14ac:dyDescent="0.25">
      <c r="A52" s="8" t="str">
        <f>VLOOKUP(B52,'[1]LISTADO ATM'!$A$2:$C$820,3,0)</f>
        <v>DISTRITO NACIONAL</v>
      </c>
      <c r="B52" s="4">
        <v>884</v>
      </c>
      <c r="C52" s="4" t="str">
        <f>VLOOKUP(B52,'[1]LISTADO ATM'!$A$2:$B$820,2,0)</f>
        <v xml:space="preserve">ATM UNP Olé Sabana Perdida </v>
      </c>
      <c r="D52" s="20" t="s">
        <v>10</v>
      </c>
      <c r="E52" s="31">
        <v>335826660</v>
      </c>
    </row>
    <row r="53" spans="1:5" ht="18" x14ac:dyDescent="0.25">
      <c r="A53" s="8" t="str">
        <f>VLOOKUP(B53,'[1]LISTADO ATM'!$A$2:$C$820,3,0)</f>
        <v>SUR</v>
      </c>
      <c r="B53" s="4">
        <v>984</v>
      </c>
      <c r="C53" s="4" t="str">
        <f>VLOOKUP(B53,'[1]LISTADO ATM'!$A$2:$B$820,2,0)</f>
        <v xml:space="preserve">ATM Oficina Neiba II </v>
      </c>
      <c r="D53" s="20" t="s">
        <v>10</v>
      </c>
      <c r="E53" s="31">
        <v>335826692</v>
      </c>
    </row>
    <row r="54" spans="1:5" ht="18" x14ac:dyDescent="0.25">
      <c r="A54" s="8" t="str">
        <f>VLOOKUP(B54,'[1]LISTADO ATM'!$A$2:$C$820,3,0)</f>
        <v>SUR</v>
      </c>
      <c r="B54" s="4">
        <v>403</v>
      </c>
      <c r="C54" s="4" t="str">
        <f>VLOOKUP(B54,'[1]LISTADO ATM'!$A$2:$B$820,2,0)</f>
        <v xml:space="preserve">ATM Oficina Vicente Noble </v>
      </c>
      <c r="D54" s="20" t="s">
        <v>10</v>
      </c>
      <c r="E54" s="31">
        <v>335826840</v>
      </c>
    </row>
    <row r="55" spans="1:5" ht="18" x14ac:dyDescent="0.25">
      <c r="A55" s="8" t="str">
        <f>VLOOKUP(B55,'[1]LISTADO ATM'!$A$2:$C$820,3,0)</f>
        <v>SUR</v>
      </c>
      <c r="B55" s="4">
        <v>252</v>
      </c>
      <c r="C55" s="4" t="str">
        <f>VLOOKUP(B55,'[1]LISTADO ATM'!$A$2:$B$820,2,0)</f>
        <v xml:space="preserve">ATM Banco Agrícola (Barahona) </v>
      </c>
      <c r="D55" s="20" t="s">
        <v>10</v>
      </c>
      <c r="E55" s="31">
        <v>335826847</v>
      </c>
    </row>
    <row r="56" spans="1:5" ht="18.75" thickBot="1" x14ac:dyDescent="0.3">
      <c r="A56" s="9" t="s">
        <v>11</v>
      </c>
      <c r="B56" s="10">
        <f>COUNT(B49:B55)</f>
        <v>7</v>
      </c>
      <c r="C56" s="19"/>
      <c r="D56" s="19"/>
      <c r="E56" s="19"/>
    </row>
    <row r="57" spans="1:5" ht="15.75" thickBot="1" x14ac:dyDescent="0.3">
      <c r="E57" s="7"/>
    </row>
    <row r="58" spans="1:5" ht="18.75" thickBot="1" x14ac:dyDescent="0.3">
      <c r="A58" s="40" t="s">
        <v>20</v>
      </c>
      <c r="B58" s="41"/>
      <c r="C58" s="41"/>
      <c r="D58" s="41"/>
      <c r="E58" s="50"/>
    </row>
    <row r="59" spans="1:5" ht="18" x14ac:dyDescent="0.25">
      <c r="A59" s="2" t="s">
        <v>5</v>
      </c>
      <c r="B59" s="2" t="s">
        <v>6</v>
      </c>
      <c r="C59" s="3" t="s">
        <v>7</v>
      </c>
      <c r="D59" s="3" t="s">
        <v>8</v>
      </c>
      <c r="E59" s="3" t="s">
        <v>9</v>
      </c>
    </row>
    <row r="60" spans="1:5" ht="18" x14ac:dyDescent="0.25">
      <c r="A60" s="8" t="str">
        <f>VLOOKUP(B60,'[1]LISTADO ATM'!$A$2:$C$820,3,0)</f>
        <v>SUR</v>
      </c>
      <c r="B60" s="4">
        <v>6</v>
      </c>
      <c r="C60" s="4" t="str">
        <f>VLOOKUP(B60,'[1]LISTADO ATM'!$A$2:$B$820,2,0)</f>
        <v xml:space="preserve">ATM Plaza WAO San Juan </v>
      </c>
      <c r="D60" s="4" t="s">
        <v>13</v>
      </c>
      <c r="E60" s="30">
        <v>335826084</v>
      </c>
    </row>
    <row r="61" spans="1:5" ht="18" x14ac:dyDescent="0.25">
      <c r="A61" s="8" t="str">
        <f>VLOOKUP(B61,'[1]LISTADO ATM'!$A$2:$C$820,3,0)</f>
        <v>SUR</v>
      </c>
      <c r="B61" s="4">
        <v>871</v>
      </c>
      <c r="C61" s="4" t="str">
        <f>VLOOKUP(B61,'[1]LISTADO ATM'!$A$2:$B$820,2,0)</f>
        <v>ATM Plaza Cultural San Juan</v>
      </c>
      <c r="D61" s="4" t="s">
        <v>13</v>
      </c>
      <c r="E61" s="30">
        <v>335825831</v>
      </c>
    </row>
    <row r="62" spans="1:5" ht="18" x14ac:dyDescent="0.25">
      <c r="A62" s="8" t="str">
        <f>VLOOKUP(B62,'[1]LISTADO ATM'!$A$2:$C$820,3,0)</f>
        <v>DISTRITO NACIONAL</v>
      </c>
      <c r="B62" s="4">
        <v>971</v>
      </c>
      <c r="C62" s="4" t="str">
        <f>VLOOKUP(B62,'[1]LISTADO ATM'!$A$2:$B$820,2,0)</f>
        <v xml:space="preserve">ATM Club Banreservas I </v>
      </c>
      <c r="D62" s="4" t="s">
        <v>13</v>
      </c>
      <c r="E62" s="30">
        <v>335826710</v>
      </c>
    </row>
    <row r="63" spans="1:5" ht="18.75" thickBot="1" x14ac:dyDescent="0.3">
      <c r="A63" s="5" t="s">
        <v>11</v>
      </c>
      <c r="B63" s="10">
        <f>COUNT(B60:B62)</f>
        <v>3</v>
      </c>
      <c r="C63" s="19"/>
      <c r="D63" s="22"/>
      <c r="E63" s="23"/>
    </row>
    <row r="64" spans="1:5" ht="15.75" thickBot="1" x14ac:dyDescent="0.3">
      <c r="E64" s="7"/>
    </row>
    <row r="65" spans="1:5" ht="18.75" thickBot="1" x14ac:dyDescent="0.3">
      <c r="A65" s="40" t="s">
        <v>17</v>
      </c>
      <c r="B65" s="41"/>
      <c r="C65" s="41"/>
      <c r="D65" s="42"/>
      <c r="E65" s="43"/>
    </row>
    <row r="66" spans="1:5" ht="18" x14ac:dyDescent="0.25">
      <c r="A66" s="11" t="s">
        <v>5</v>
      </c>
      <c r="B66" s="11" t="s">
        <v>6</v>
      </c>
      <c r="C66" s="6" t="s">
        <v>7</v>
      </c>
      <c r="D66" s="28" t="s">
        <v>8</v>
      </c>
      <c r="E66" s="28" t="s">
        <v>9</v>
      </c>
    </row>
    <row r="67" spans="1:5" ht="18" x14ac:dyDescent="0.25">
      <c r="A67" s="4" t="str">
        <f>VLOOKUP(B67,'[1]LISTADO ATM'!$A$2:$C$820,3,0)</f>
        <v>DISTRITO NACIONAL</v>
      </c>
      <c r="B67" s="4">
        <v>686</v>
      </c>
      <c r="C67" s="4" t="str">
        <f>VLOOKUP(B67,'[1]LISTADO ATM'!$A$2:$B$820,2,0)</f>
        <v>ATM Autoservicio Oficina Máximo Gómez</v>
      </c>
      <c r="D67" s="4" t="s">
        <v>18</v>
      </c>
      <c r="E67" s="21">
        <v>335825614</v>
      </c>
    </row>
    <row r="68" spans="1:5" ht="18" x14ac:dyDescent="0.25">
      <c r="A68" s="4" t="str">
        <f>VLOOKUP(B68,'[1]LISTADO ATM'!$A$2:$C$820,3,0)</f>
        <v>DISTRITO NACIONAL</v>
      </c>
      <c r="B68" s="4">
        <v>738</v>
      </c>
      <c r="C68" s="4" t="str">
        <f>VLOOKUP(B68,'[1]LISTADO ATM'!$A$2:$B$820,2,0)</f>
        <v xml:space="preserve">ATM Zona Franca Los Alcarrizos </v>
      </c>
      <c r="D68" s="4" t="s">
        <v>18</v>
      </c>
      <c r="E68" s="21">
        <v>335825600</v>
      </c>
    </row>
    <row r="69" spans="1:5" ht="18" x14ac:dyDescent="0.25">
      <c r="A69" s="4" t="str">
        <f>VLOOKUP(B69,'[1]LISTADO ATM'!$A$2:$C$820,3,0)</f>
        <v>DISTRITO NACIONAL</v>
      </c>
      <c r="B69" s="4">
        <v>24</v>
      </c>
      <c r="C69" s="4" t="str">
        <f>VLOOKUP(B69,'[1]LISTADO ATM'!$A$2:$B$820,2,0)</f>
        <v xml:space="preserve">ATM Oficina Eusebio Manzueta </v>
      </c>
      <c r="D69" s="4" t="s">
        <v>19</v>
      </c>
      <c r="E69" s="21">
        <v>335824227</v>
      </c>
    </row>
    <row r="70" spans="1:5" ht="18" x14ac:dyDescent="0.25">
      <c r="A70" s="4" t="str">
        <f>VLOOKUP(B70,'[1]LISTADO ATM'!$A$2:$C$820,3,0)</f>
        <v>DISTRITO NACIONAL</v>
      </c>
      <c r="B70" s="4">
        <v>192</v>
      </c>
      <c r="C70" s="4" t="str">
        <f>VLOOKUP(B70,'[1]LISTADO ATM'!$A$2:$B$820,2,0)</f>
        <v xml:space="preserve">ATM Autobanco Luperón II </v>
      </c>
      <c r="D70" s="4" t="s">
        <v>19</v>
      </c>
      <c r="E70" s="21">
        <v>335826393</v>
      </c>
    </row>
    <row r="71" spans="1:5" ht="18.75" thickBot="1" x14ac:dyDescent="0.3">
      <c r="A71" s="5" t="s">
        <v>11</v>
      </c>
      <c r="B71" s="10">
        <f>COUNT(B67:B70)</f>
        <v>4</v>
      </c>
      <c r="C71" s="27"/>
      <c r="D71" s="25"/>
      <c r="E71" s="25"/>
    </row>
    <row r="72" spans="1:5" ht="15.75" thickBot="1" x14ac:dyDescent="0.3">
      <c r="E72" s="7"/>
    </row>
    <row r="73" spans="1:5" ht="18" customHeight="1" thickBot="1" x14ac:dyDescent="0.3">
      <c r="A73" s="51" t="s">
        <v>12</v>
      </c>
      <c r="B73" s="52"/>
      <c r="D73" s="7"/>
      <c r="E73" s="7"/>
    </row>
    <row r="74" spans="1:5" ht="18.75" thickBot="1" x14ac:dyDescent="0.3">
      <c r="A74" s="53">
        <f>+B56+B63+B71</f>
        <v>14</v>
      </c>
      <c r="B74" s="54"/>
    </row>
    <row r="75" spans="1:5" ht="15.75" thickBot="1" x14ac:dyDescent="0.3">
      <c r="E75" s="7"/>
    </row>
    <row r="76" spans="1:5" ht="18.75" customHeight="1" thickBot="1" x14ac:dyDescent="0.3">
      <c r="A76" s="40" t="s">
        <v>22</v>
      </c>
      <c r="B76" s="41"/>
      <c r="C76" s="41"/>
      <c r="D76" s="41"/>
      <c r="E76" s="50"/>
    </row>
    <row r="77" spans="1:5" ht="18" x14ac:dyDescent="0.25">
      <c r="A77" s="11" t="s">
        <v>5</v>
      </c>
      <c r="B77" s="11" t="s">
        <v>6</v>
      </c>
      <c r="C77" s="6" t="s">
        <v>7</v>
      </c>
      <c r="D77" s="55" t="s">
        <v>8</v>
      </c>
      <c r="E77" s="56"/>
    </row>
    <row r="78" spans="1:5" ht="18" x14ac:dyDescent="0.25">
      <c r="A78" s="4" t="str">
        <f>VLOOKUP(B78,'[1]LISTADO ATM'!$A$2:$C$820,3,0)</f>
        <v>DISTRITO NACIONAL</v>
      </c>
      <c r="B78" s="4">
        <v>152</v>
      </c>
      <c r="C78" s="4" t="str">
        <f>VLOOKUP(B78,'[1]LISTADO ATM'!$A$2:$B$820,2,0)</f>
        <v xml:space="preserve">ATM Kiosco Megacentro II </v>
      </c>
      <c r="D78" s="38" t="s">
        <v>14</v>
      </c>
      <c r="E78" s="39"/>
    </row>
    <row r="79" spans="1:5" ht="18" x14ac:dyDescent="0.25">
      <c r="A79" s="4" t="str">
        <f>VLOOKUP(B79,'[1]LISTADO ATM'!$A$2:$C$820,3,0)</f>
        <v>DISTRITO NACIONAL</v>
      </c>
      <c r="B79" s="4">
        <v>60</v>
      </c>
      <c r="C79" s="4" t="str">
        <f>VLOOKUP(B79,'[1]LISTADO ATM'!$A$2:$B$820,2,0)</f>
        <v xml:space="preserve">ATM Autobanco 27 de Febrero </v>
      </c>
      <c r="D79" s="38" t="s">
        <v>14</v>
      </c>
      <c r="E79" s="39"/>
    </row>
    <row r="80" spans="1:5" ht="18" x14ac:dyDescent="0.25">
      <c r="A80" s="4" t="str">
        <f>VLOOKUP(B80,'[1]LISTADO ATM'!$A$2:$C$820,3,0)</f>
        <v>DISTRITO NACIONAL</v>
      </c>
      <c r="B80" s="4">
        <v>434</v>
      </c>
      <c r="C80" s="4" t="str">
        <f>VLOOKUP(B80,'[1]LISTADO ATM'!$A$2:$B$820,2,0)</f>
        <v xml:space="preserve">ATM Generadora Hidroeléctrica Dom. (EGEHID) </v>
      </c>
      <c r="D80" s="38" t="s">
        <v>14</v>
      </c>
      <c r="E80" s="39"/>
    </row>
    <row r="81" spans="1:5" ht="18" x14ac:dyDescent="0.25">
      <c r="A81" s="4" t="str">
        <f>VLOOKUP(B81,'[1]LISTADO ATM'!$A$2:$C$820,3,0)</f>
        <v>NORTE</v>
      </c>
      <c r="B81" s="4">
        <v>877</v>
      </c>
      <c r="C81" s="4" t="str">
        <f>VLOOKUP(B81,'[1]LISTADO ATM'!$A$2:$B$820,2,0)</f>
        <v xml:space="preserve">ATM Estación Los Samanes (Ranchito, La Vega) </v>
      </c>
      <c r="D81" s="38" t="s">
        <v>14</v>
      </c>
      <c r="E81" s="39"/>
    </row>
    <row r="82" spans="1:5" ht="18" x14ac:dyDescent="0.25">
      <c r="A82" s="4" t="str">
        <f>VLOOKUP(B82,'[1]LISTADO ATM'!$A$2:$C$820,3,0)</f>
        <v>DISTRITO NACIONAL</v>
      </c>
      <c r="B82" s="4">
        <v>578</v>
      </c>
      <c r="C82" s="4" t="str">
        <f>VLOOKUP(B82,'[1]LISTADO ATM'!$A$2:$B$820,2,0)</f>
        <v xml:space="preserve">ATM Procuraduría General de la República </v>
      </c>
      <c r="D82" s="38" t="s">
        <v>25</v>
      </c>
      <c r="E82" s="39"/>
    </row>
    <row r="83" spans="1:5" ht="18" x14ac:dyDescent="0.25">
      <c r="A83" s="4" t="str">
        <f>VLOOKUP(B83,'[1]LISTADO ATM'!$A$2:$C$820,3,0)</f>
        <v>DISTRITO NACIONAL</v>
      </c>
      <c r="B83" s="4">
        <v>549</v>
      </c>
      <c r="C83" s="4" t="str">
        <f>VLOOKUP(B83,'[1]LISTADO ATM'!$A$2:$B$820,2,0)</f>
        <v xml:space="preserve">ATM Ministerio de Turismo (Oficinas Gubernamentales) </v>
      </c>
      <c r="D83" s="38" t="s">
        <v>14</v>
      </c>
      <c r="E83" s="39"/>
    </row>
    <row r="84" spans="1:5" ht="18" x14ac:dyDescent="0.25">
      <c r="A84" s="4" t="str">
        <f>VLOOKUP(B84,'[1]LISTADO ATM'!$A$2:$C$820,3,0)</f>
        <v>DISTRITO NACIONAL</v>
      </c>
      <c r="B84" s="4">
        <v>557</v>
      </c>
      <c r="C84" s="4" t="str">
        <f>VLOOKUP(B84,'[1]LISTADO ATM'!$A$2:$B$820,2,0)</f>
        <v xml:space="preserve">ATM Multicentro La Sirena Ave. Mella </v>
      </c>
      <c r="D84" s="38" t="s">
        <v>25</v>
      </c>
      <c r="E84" s="39"/>
    </row>
    <row r="85" spans="1:5" ht="18" x14ac:dyDescent="0.25">
      <c r="A85" s="4" t="str">
        <f>VLOOKUP(B85,'[1]LISTADO ATM'!$A$2:$C$820,3,0)</f>
        <v>ESTE</v>
      </c>
      <c r="B85" s="4">
        <v>634</v>
      </c>
      <c r="C85" s="4" t="str">
        <f>VLOOKUP(B85,'[1]LISTADO ATM'!$A$2:$B$820,2,0)</f>
        <v xml:space="preserve">ATM Ayuntamiento Los Llanos (SPM) </v>
      </c>
      <c r="D85" s="38" t="s">
        <v>14</v>
      </c>
      <c r="E85" s="39"/>
    </row>
    <row r="86" spans="1:5" ht="18.75" thickBot="1" x14ac:dyDescent="0.3">
      <c r="A86" s="5" t="s">
        <v>11</v>
      </c>
      <c r="B86" s="10">
        <f>COUNT(B78:B85)</f>
        <v>8</v>
      </c>
      <c r="C86" s="26"/>
      <c r="D86" s="25"/>
      <c r="E86" s="25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</sheetData>
  <mergeCells count="21">
    <mergeCell ref="A1:E1"/>
    <mergeCell ref="A2:E2"/>
    <mergeCell ref="A7:E7"/>
    <mergeCell ref="C34:E34"/>
    <mergeCell ref="A47:E47"/>
    <mergeCell ref="D83:E83"/>
    <mergeCell ref="D84:E84"/>
    <mergeCell ref="D85:E85"/>
    <mergeCell ref="D80:E80"/>
    <mergeCell ref="A36:E36"/>
    <mergeCell ref="C45:E45"/>
    <mergeCell ref="D82:E82"/>
    <mergeCell ref="D79:E79"/>
    <mergeCell ref="D81:E81"/>
    <mergeCell ref="A65:E65"/>
    <mergeCell ref="A58:E58"/>
    <mergeCell ref="A73:B73"/>
    <mergeCell ref="A74:B74"/>
    <mergeCell ref="A76:E76"/>
    <mergeCell ref="D77:E77"/>
    <mergeCell ref="D78:E78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2021-03-18T21:05:06Z</dcterms:modified>
</cp:coreProperties>
</file>