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20\"/>
    </mc:Choice>
  </mc:AlternateContent>
  <bookViews>
    <workbookView xWindow="0" yWindow="0" windowWidth="28800" windowHeight="12330" firstSheet="1" activeTab="1"/>
  </bookViews>
  <sheets>
    <sheet name="Gráfico1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6" i="1" l="1"/>
  <c r="B64" i="1"/>
  <c r="B57" i="1"/>
  <c r="B49" i="1"/>
  <c r="B35" i="1"/>
  <c r="C45" i="1"/>
  <c r="C46" i="1"/>
  <c r="C47" i="1"/>
  <c r="C48" i="1"/>
  <c r="A46" i="1"/>
  <c r="A47" i="1"/>
  <c r="A48" i="1"/>
  <c r="C55" i="1"/>
  <c r="C56" i="1"/>
  <c r="A55" i="1"/>
  <c r="A56" i="1"/>
  <c r="B29" i="1"/>
  <c r="A34" i="1"/>
  <c r="C34" i="1"/>
  <c r="C24" i="1" l="1"/>
  <c r="C25" i="1"/>
  <c r="C26" i="1"/>
  <c r="A24" i="1"/>
  <c r="A25" i="1"/>
  <c r="A26" i="1"/>
  <c r="C20" i="1"/>
  <c r="C21" i="1"/>
  <c r="C22" i="1"/>
  <c r="A20" i="1"/>
  <c r="A21" i="1"/>
  <c r="A22" i="1"/>
  <c r="C18" i="1"/>
  <c r="C19" i="1"/>
  <c r="C23" i="1"/>
  <c r="C27" i="1"/>
  <c r="C28" i="1"/>
  <c r="A18" i="1"/>
  <c r="A19" i="1"/>
  <c r="A23" i="1"/>
  <c r="A27" i="1"/>
  <c r="A28" i="1"/>
  <c r="C43" i="1"/>
  <c r="C44" i="1"/>
  <c r="A43" i="1"/>
  <c r="A44" i="1"/>
  <c r="C74" i="1"/>
  <c r="A74" i="1"/>
  <c r="C54" i="1"/>
  <c r="C40" i="1"/>
  <c r="C41" i="1"/>
  <c r="C42" i="1"/>
  <c r="A40" i="1"/>
  <c r="A41" i="1"/>
  <c r="A42" i="1"/>
  <c r="C16" i="1" l="1"/>
  <c r="C17" i="1"/>
  <c r="A16" i="1"/>
  <c r="A17" i="1"/>
  <c r="A10" i="1"/>
  <c r="A11" i="1"/>
  <c r="A12" i="1"/>
  <c r="A13" i="1"/>
  <c r="A14" i="1"/>
  <c r="A15" i="1"/>
  <c r="C10" i="1"/>
  <c r="C11" i="1"/>
  <c r="C12" i="1"/>
  <c r="C13" i="1"/>
  <c r="C14" i="1"/>
  <c r="C15" i="1"/>
  <c r="C75" i="1" l="1"/>
  <c r="A75" i="1"/>
  <c r="A45" i="1"/>
  <c r="A54" i="1"/>
  <c r="C39" i="1" l="1"/>
  <c r="A39" i="1"/>
  <c r="C62" i="1" l="1"/>
  <c r="A62" i="1"/>
  <c r="A53" i="1" l="1"/>
  <c r="C53" i="1"/>
  <c r="C33" i="1" l="1"/>
  <c r="A33" i="1"/>
  <c r="C73" i="1" l="1"/>
  <c r="A73" i="1"/>
  <c r="C72" i="1"/>
  <c r="A72" i="1"/>
  <c r="C71" i="1"/>
  <c r="A71" i="1"/>
  <c r="C63" i="1"/>
  <c r="A63" i="1"/>
  <c r="C61" i="1"/>
  <c r="A61" i="1"/>
  <c r="C9" i="1"/>
  <c r="A9" i="1"/>
  <c r="A67" i="1" l="1"/>
</calcChain>
</file>

<file path=xl/sharedStrings.xml><?xml version="1.0" encoding="utf-8"?>
<sst xmlns="http://schemas.openxmlformats.org/spreadsheetml/2006/main" count="90" uniqueCount="24">
  <si>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</si>
  <si>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</si>
  <si>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</si>
  <si>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</si>
  <si>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</si>
  <si>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</si>
  <si>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</si>
  <si>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</si>
  <si>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</si>
  <si>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</si>
  <si>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</si>
  <si>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</si>
  <si>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</si>
  <si>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</si>
  <si>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3 Gavetas Vacías</t>
  </si>
  <si>
    <t>Abastecido</t>
  </si>
  <si>
    <t>FUERA DE SERVICIO / GAVETAS DE RECHAZOS Y DEPOSITOS FULL</t>
  </si>
  <si>
    <t>Gaveta de Rechazo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</si>
  <si>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</si>
  <si>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</si>
  <si>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</si>
  <si>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</si>
  <si>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En Servicio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</si>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</sst>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6" zoomScale="80" zoomScaleNormal="80" workbookViewId="0">
      <selection activeCell="G25" sqref="G25"/>
    </sheetView>
  </sheetViews>
  <sheetFormatPr baseColWidth="10" defaultColWidth="52.7109375" defaultRowHeight="15" x14ac:dyDescent="0.25"/>
  <cols>
    <col min="2" max="2" width="21.5703125" style="7" customWidth="1"/>
    <col min="3" max="3" width="56.85546875" customWidth="1"/>
    <col min="4" max="4" width="47.28515625" customWidth="1"/>
    <col min="5" max="5" width="19.42578125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5"/>
    </row>
    <row r="4" spans="1:5" ht="18.75" thickBot="1" x14ac:dyDescent="0.3">
      <c r="A4" s="12" t="s">
        <v>2</v>
      </c>
      <c r="B4" s="14">
        <v>44275.25</v>
      </c>
      <c r="C4" s="1"/>
      <c r="D4" s="1"/>
      <c r="E4" s="16"/>
    </row>
    <row r="5" spans="1:5" ht="18.75" thickBot="1" x14ac:dyDescent="0.3">
      <c r="A5" s="12" t="s">
        <v>3</v>
      </c>
      <c r="B5" s="14">
        <v>44275.708333333336</v>
      </c>
      <c r="C5" s="13"/>
      <c r="D5" s="1"/>
      <c r="E5" s="16"/>
    </row>
    <row r="6" spans="1:5" ht="18" x14ac:dyDescent="0.25">
      <c r="B6" s="1"/>
      <c r="C6" s="1"/>
      <c r="D6" s="1"/>
      <c r="E6" s="18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11" t="s">
        <v>6</v>
      </c>
      <c r="C8" s="2" t="s">
        <v>7</v>
      </c>
      <c r="D8" s="17" t="s">
        <v>8</v>
      </c>
      <c r="E8" s="11" t="s">
        <v>9</v>
      </c>
    </row>
    <row r="9" spans="1:5" ht="18" x14ac:dyDescent="0.25">
      <c r="A9" s="8" t="str">
        <f>VLOOKUP(B9,'[1]LISTADO ATM'!$A$2:$C$820,3,0)</f>
        <v>ESTE</v>
      </c>
      <c r="B9" s="4">
        <v>838</v>
      </c>
      <c r="C9" s="29" t="str">
        <f>VLOOKUP(B9,'[1]LISTADO ATM'!$A$2:$B$820,2,0)</f>
        <v xml:space="preserve">ATM UNP Consuelo </v>
      </c>
      <c r="D9" s="22" t="s">
        <v>15</v>
      </c>
      <c r="E9" s="25">
        <v>335827985</v>
      </c>
    </row>
    <row r="10" spans="1:5" ht="18" x14ac:dyDescent="0.25">
      <c r="A10" s="8" t="str">
        <f>VLOOKUP(B10,'[1]LISTADO ATM'!$A$2:$C$820,3,0)</f>
        <v>ESTE</v>
      </c>
      <c r="B10" s="4">
        <v>114</v>
      </c>
      <c r="C10" s="29" t="str">
        <f>VLOOKUP(B10,'[1]LISTADO ATM'!$A$2:$B$820,2,0)</f>
        <v xml:space="preserve">ATM Oficina Hato Mayor </v>
      </c>
      <c r="D10" s="22" t="s">
        <v>15</v>
      </c>
      <c r="E10" s="25">
        <v>335828096</v>
      </c>
    </row>
    <row r="11" spans="1:5" ht="18" x14ac:dyDescent="0.25">
      <c r="A11" s="8" t="str">
        <f>VLOOKUP(B11,'[1]LISTADO ATM'!$A$2:$C$820,3,0)</f>
        <v>ESTE</v>
      </c>
      <c r="B11" s="4">
        <v>399</v>
      </c>
      <c r="C11" s="29" t="str">
        <f>VLOOKUP(B11,'[1]LISTADO ATM'!$A$2:$B$820,2,0)</f>
        <v xml:space="preserve">ATM Oficina La Romana II </v>
      </c>
      <c r="D11" s="22" t="s">
        <v>15</v>
      </c>
      <c r="E11" s="25">
        <v>335827933</v>
      </c>
    </row>
    <row r="12" spans="1:5" ht="18" x14ac:dyDescent="0.25">
      <c r="A12" s="8" t="str">
        <f>VLOOKUP(B12,'[1]LISTADO ATM'!$A$2:$C$820,3,0)</f>
        <v>ESTE</v>
      </c>
      <c r="B12" s="4">
        <v>211</v>
      </c>
      <c r="C12" s="29" t="str">
        <f>VLOOKUP(B12,'[1]LISTADO ATM'!$A$2:$B$820,2,0)</f>
        <v xml:space="preserve">ATM Oficina La Romana I </v>
      </c>
      <c r="D12" s="22" t="s">
        <v>15</v>
      </c>
      <c r="E12" s="25">
        <v>335828115</v>
      </c>
    </row>
    <row r="13" spans="1:5" ht="18" x14ac:dyDescent="0.25">
      <c r="A13" s="8" t="str">
        <f>VLOOKUP(B13,'[1]LISTADO ATM'!$A$2:$C$820,3,0)</f>
        <v>SUR</v>
      </c>
      <c r="B13" s="4">
        <v>182</v>
      </c>
      <c r="C13" s="29" t="str">
        <f>VLOOKUP(B13,'[1]LISTADO ATM'!$A$2:$B$820,2,0)</f>
        <v xml:space="preserve">ATM Barahona Comb </v>
      </c>
      <c r="D13" s="22" t="s">
        <v>15</v>
      </c>
      <c r="E13" s="25">
        <v>335828014</v>
      </c>
    </row>
    <row r="14" spans="1:5" ht="18" x14ac:dyDescent="0.25">
      <c r="A14" s="8" t="str">
        <f>VLOOKUP(B14,'[1]LISTADO ATM'!$A$2:$C$820,3,0)</f>
        <v>SUR</v>
      </c>
      <c r="B14" s="4">
        <v>781</v>
      </c>
      <c r="C14" s="29" t="str">
        <f>VLOOKUP(B14,'[1]LISTADO ATM'!$A$2:$B$820,2,0)</f>
        <v xml:space="preserve">ATM Estación Isla Barahona </v>
      </c>
      <c r="D14" s="22" t="s">
        <v>15</v>
      </c>
      <c r="E14" s="25">
        <v>335828001</v>
      </c>
    </row>
    <row r="15" spans="1:5" ht="18" x14ac:dyDescent="0.25">
      <c r="A15" s="8" t="str">
        <f>VLOOKUP(B15,'[1]LISTADO ATM'!$A$2:$C$820,3,0)</f>
        <v>DISTRITO NACIONAL</v>
      </c>
      <c r="B15" s="4">
        <v>981</v>
      </c>
      <c r="C15" s="29" t="str">
        <f>VLOOKUP(B15,'[1]LISTADO ATM'!$A$2:$B$820,2,0)</f>
        <v xml:space="preserve">ATM Edificio 911 </v>
      </c>
      <c r="D15" s="22" t="s">
        <v>15</v>
      </c>
      <c r="E15" s="25">
        <v>335828156</v>
      </c>
    </row>
    <row r="16" spans="1:5" ht="18" x14ac:dyDescent="0.25">
      <c r="A16" s="8" t="str">
        <f>VLOOKUP(B16,'[1]LISTADO ATM'!$A$2:$C$820,3,0)</f>
        <v>DISTRITO NACIONAL</v>
      </c>
      <c r="B16" s="4">
        <v>624</v>
      </c>
      <c r="C16" s="29" t="str">
        <f>VLOOKUP(B16,'[1]LISTADO ATM'!$A$2:$B$820,2,0)</f>
        <v xml:space="preserve">ATM Policía Nacional I </v>
      </c>
      <c r="D16" s="22" t="s">
        <v>15</v>
      </c>
      <c r="E16" s="25">
        <v>335828114</v>
      </c>
    </row>
    <row r="17" spans="1:5" ht="18" x14ac:dyDescent="0.25">
      <c r="A17" s="8" t="str">
        <f>VLOOKUP(B17,'[1]LISTADO ATM'!$A$2:$C$820,3,0)</f>
        <v>DISTRITO NACIONAL</v>
      </c>
      <c r="B17" s="4">
        <v>787</v>
      </c>
      <c r="C17" s="29" t="str">
        <f>VLOOKUP(B17,'[1]LISTADO ATM'!$A$2:$B$820,2,0)</f>
        <v xml:space="preserve">ATM Cafetería CTB II </v>
      </c>
      <c r="D17" s="22" t="s">
        <v>15</v>
      </c>
      <c r="E17" s="25">
        <v>335827729</v>
      </c>
    </row>
    <row r="18" spans="1:5" ht="18" x14ac:dyDescent="0.25">
      <c r="A18" s="8" t="str">
        <f>VLOOKUP(B18,'[1]LISTADO ATM'!$A$2:$C$820,3,0)</f>
        <v>SUR</v>
      </c>
      <c r="B18" s="4">
        <v>403</v>
      </c>
      <c r="C18" s="29" t="str">
        <f>VLOOKUP(B18,'[1]LISTADO ATM'!$A$2:$B$820,2,0)</f>
        <v xml:space="preserve">ATM Oficina Vicente Noble </v>
      </c>
      <c r="D18" s="22" t="s">
        <v>15</v>
      </c>
      <c r="E18" s="25">
        <v>335826840</v>
      </c>
    </row>
    <row r="19" spans="1:5" ht="18" x14ac:dyDescent="0.25">
      <c r="A19" s="8" t="str">
        <f>VLOOKUP(B19,'[1]LISTADO ATM'!$A$2:$C$820,3,0)</f>
        <v>DISTRITO NACIONAL</v>
      </c>
      <c r="B19" s="4">
        <v>152</v>
      </c>
      <c r="C19" s="29" t="str">
        <f>VLOOKUP(B19,'[1]LISTADO ATM'!$A$2:$B$820,2,0)</f>
        <v xml:space="preserve">ATM Kiosco Megacentro II </v>
      </c>
      <c r="D19" s="22" t="s">
        <v>15</v>
      </c>
      <c r="E19" s="25">
        <v>335828296</v>
      </c>
    </row>
    <row r="20" spans="1:5" ht="18" x14ac:dyDescent="0.25">
      <c r="A20" s="8" t="str">
        <f>VLOOKUP(B20,'[1]LISTADO ATM'!$A$2:$C$820,3,0)</f>
        <v>DISTRITO NACIONAL</v>
      </c>
      <c r="B20" s="4">
        <v>409</v>
      </c>
      <c r="C20" s="29" t="str">
        <f>VLOOKUP(B20,'[1]LISTADO ATM'!$A$2:$B$820,2,0)</f>
        <v xml:space="preserve">ATM Oficina Las Palmas de Herrera I </v>
      </c>
      <c r="D20" s="22" t="s">
        <v>15</v>
      </c>
      <c r="E20" s="25">
        <v>335828298</v>
      </c>
    </row>
    <row r="21" spans="1:5" ht="18" x14ac:dyDescent="0.25">
      <c r="A21" s="8" t="str">
        <f>VLOOKUP(B21,'[1]LISTADO ATM'!$A$2:$C$820,3,0)</f>
        <v>SUR</v>
      </c>
      <c r="B21" s="4">
        <v>584</v>
      </c>
      <c r="C21" s="29" t="str">
        <f>VLOOKUP(B21,'[1]LISTADO ATM'!$A$2:$B$820,2,0)</f>
        <v xml:space="preserve">ATM Oficina San Cristóbal I </v>
      </c>
      <c r="D21" s="22" t="s">
        <v>15</v>
      </c>
      <c r="E21" s="25">
        <v>335828116</v>
      </c>
    </row>
    <row r="22" spans="1:5" ht="18" x14ac:dyDescent="0.25">
      <c r="A22" s="8" t="str">
        <f>VLOOKUP(B22,'[1]LISTADO ATM'!$A$2:$C$820,3,0)</f>
        <v>DISTRITO NACIONAL</v>
      </c>
      <c r="B22" s="4">
        <v>710</v>
      </c>
      <c r="C22" s="29" t="str">
        <f>VLOOKUP(B22,'[1]LISTADO ATM'!$A$2:$B$820,2,0)</f>
        <v xml:space="preserve">ATM S/M Soberano </v>
      </c>
      <c r="D22" s="22" t="s">
        <v>15</v>
      </c>
      <c r="E22" s="25">
        <v>335828162</v>
      </c>
    </row>
    <row r="23" spans="1:5" ht="18" x14ac:dyDescent="0.25">
      <c r="A23" s="8" t="str">
        <f>VLOOKUP(B23,'[1]LISTADO ATM'!$A$2:$C$820,3,0)</f>
        <v>SUR</v>
      </c>
      <c r="B23" s="4">
        <v>512</v>
      </c>
      <c r="C23" s="29" t="str">
        <f>VLOOKUP(B23,'[1]LISTADO ATM'!$A$2:$B$820,2,0)</f>
        <v>ATM Plaza Jesús Ferreira</v>
      </c>
      <c r="D23" s="22" t="s">
        <v>15</v>
      </c>
      <c r="E23" s="25">
        <v>335828163</v>
      </c>
    </row>
    <row r="24" spans="1:5" ht="18" x14ac:dyDescent="0.25">
      <c r="A24" s="8" t="str">
        <f>VLOOKUP(B24,'[1]LISTADO ATM'!$A$2:$C$820,3,0)</f>
        <v>DISTRITO NACIONAL</v>
      </c>
      <c r="B24" s="4">
        <v>578</v>
      </c>
      <c r="C24" s="29" t="str">
        <f>VLOOKUP(B24,'[1]LISTADO ATM'!$A$2:$B$820,2,0)</f>
        <v xml:space="preserve">ATM Procuraduría General de la República </v>
      </c>
      <c r="D24" s="22" t="s">
        <v>15</v>
      </c>
      <c r="E24" s="25">
        <v>335827944</v>
      </c>
    </row>
    <row r="25" spans="1:5" ht="18" x14ac:dyDescent="0.25">
      <c r="A25" s="8" t="str">
        <f>VLOOKUP(B25,'[1]LISTADO ATM'!$A$2:$C$820,3,0)</f>
        <v>DISTRITO NACIONAL</v>
      </c>
      <c r="B25" s="4">
        <v>13</v>
      </c>
      <c r="C25" s="29" t="str">
        <f>VLOOKUP(B25,'[1]LISTADO ATM'!$A$2:$B$820,2,0)</f>
        <v xml:space="preserve">ATM CDEEE </v>
      </c>
      <c r="D25" s="22" t="s">
        <v>15</v>
      </c>
      <c r="E25" s="25">
        <v>335827992</v>
      </c>
    </row>
    <row r="26" spans="1:5" ht="18" x14ac:dyDescent="0.25">
      <c r="A26" s="8" t="str">
        <f>VLOOKUP(B26,'[1]LISTADO ATM'!$A$2:$C$820,3,0)</f>
        <v>SUR</v>
      </c>
      <c r="B26" s="4">
        <v>962</v>
      </c>
      <c r="C26" s="29" t="str">
        <f>VLOOKUP(B26,'[1]LISTADO ATM'!$A$2:$B$820,2,0)</f>
        <v xml:space="preserve">ATM Oficina Villa Ofelia II (San Juan) </v>
      </c>
      <c r="D26" s="22" t="s">
        <v>15</v>
      </c>
      <c r="E26" s="25">
        <v>335828155</v>
      </c>
    </row>
    <row r="27" spans="1:5" ht="18" x14ac:dyDescent="0.25">
      <c r="A27" s="8" t="str">
        <f>VLOOKUP(B27,'[1]LISTADO ATM'!$A$2:$C$820,3,0)</f>
        <v>NORTE</v>
      </c>
      <c r="B27" s="4">
        <v>882</v>
      </c>
      <c r="C27" s="29" t="str">
        <f>VLOOKUP(B27,'[1]LISTADO ATM'!$A$2:$B$820,2,0)</f>
        <v xml:space="preserve">ATM Oficina Moca II </v>
      </c>
      <c r="D27" s="22" t="s">
        <v>15</v>
      </c>
      <c r="E27" s="25">
        <v>335828178</v>
      </c>
    </row>
    <row r="28" spans="1:5" ht="18" x14ac:dyDescent="0.25">
      <c r="A28" s="8" t="str">
        <f>VLOOKUP(B28,'[1]LISTADO ATM'!$A$2:$C$820,3,0)</f>
        <v>DISTRITO NACIONAL</v>
      </c>
      <c r="B28" s="4">
        <v>755</v>
      </c>
      <c r="C28" s="29" t="str">
        <f>VLOOKUP(B28,'[1]LISTADO ATM'!$A$2:$B$820,2,0)</f>
        <v xml:space="preserve">ATM Oficina Galería del Este (Plaza) </v>
      </c>
      <c r="D28" s="22" t="s">
        <v>15</v>
      </c>
      <c r="E28" s="25">
        <v>335828218</v>
      </c>
    </row>
    <row r="29" spans="1:5" ht="18.75" thickBot="1" x14ac:dyDescent="0.3">
      <c r="A29" s="5" t="s">
        <v>11</v>
      </c>
      <c r="B29" s="10">
        <f>COUNT(B9:B28)</f>
        <v>20</v>
      </c>
      <c r="C29" s="32"/>
      <c r="D29" s="33"/>
      <c r="E29" s="34"/>
    </row>
    <row r="30" spans="1:5" x14ac:dyDescent="0.25">
      <c r="E30" s="7"/>
    </row>
    <row r="31" spans="1:5" ht="18" x14ac:dyDescent="0.25">
      <c r="A31" s="50" t="s">
        <v>21</v>
      </c>
      <c r="B31" s="51"/>
      <c r="C31" s="51"/>
      <c r="D31" s="51"/>
      <c r="E31" s="52"/>
    </row>
    <row r="32" spans="1:5" ht="18" x14ac:dyDescent="0.25">
      <c r="A32" s="2" t="s">
        <v>5</v>
      </c>
      <c r="B32" s="11" t="s">
        <v>6</v>
      </c>
      <c r="C32" s="2" t="s">
        <v>7</v>
      </c>
      <c r="D32" s="17" t="s">
        <v>8</v>
      </c>
      <c r="E32" s="11" t="s">
        <v>9</v>
      </c>
    </row>
    <row r="33" spans="1:5" ht="18" x14ac:dyDescent="0.25">
      <c r="A33" s="8" t="str">
        <f>VLOOKUP(B33,'[1]LISTADO ATM'!$A$2:$C$820,3,0)</f>
        <v>DISTRITO NACIONAL</v>
      </c>
      <c r="B33" s="4">
        <v>904</v>
      </c>
      <c r="C33" s="29" t="str">
        <f>VLOOKUP(B33,'[1]LISTADO ATM'!$A$2:$B$820,2,0)</f>
        <v xml:space="preserve">ATM Oficina Multicentro La Sirena Churchill </v>
      </c>
      <c r="D33" s="22" t="s">
        <v>22</v>
      </c>
      <c r="E33" s="21">
        <v>335828104</v>
      </c>
    </row>
    <row r="34" spans="1:5" ht="18" x14ac:dyDescent="0.25">
      <c r="A34" s="8" t="str">
        <f>VLOOKUP(B34,'[1]LISTADO ATM'!$A$2:$C$820,3,0)</f>
        <v>SUR</v>
      </c>
      <c r="B34" s="4">
        <v>5</v>
      </c>
      <c r="C34" s="29" t="str">
        <f>VLOOKUP(B34,'[1]LISTADO ATM'!$A$2:$B$820,2,0)</f>
        <v>ATM Oficina Autoservicio Villa Ofelia (San Juan)</v>
      </c>
      <c r="D34" s="22" t="s">
        <v>22</v>
      </c>
      <c r="E34" s="21">
        <v>335828137</v>
      </c>
    </row>
    <row r="35" spans="1:5" ht="18.75" thickBot="1" x14ac:dyDescent="0.3">
      <c r="A35" s="5" t="s">
        <v>11</v>
      </c>
      <c r="B35" s="10">
        <f>COUNT(B33:B34)</f>
        <v>2</v>
      </c>
      <c r="C35" s="32"/>
      <c r="D35" s="33"/>
      <c r="E35" s="34"/>
    </row>
    <row r="36" spans="1:5" ht="15.75" thickBot="1" x14ac:dyDescent="0.3">
      <c r="E36" s="7"/>
    </row>
    <row r="37" spans="1:5" ht="18.75" thickBot="1" x14ac:dyDescent="0.3">
      <c r="A37" s="35" t="s">
        <v>19</v>
      </c>
      <c r="B37" s="36"/>
      <c r="C37" s="36"/>
      <c r="D37" s="36"/>
      <c r="E37" s="37"/>
    </row>
    <row r="38" spans="1:5" ht="18" x14ac:dyDescent="0.25">
      <c r="A38" s="2" t="s">
        <v>5</v>
      </c>
      <c r="B38" s="11" t="s">
        <v>6</v>
      </c>
      <c r="C38" s="3" t="s">
        <v>7</v>
      </c>
      <c r="D38" s="3" t="s">
        <v>8</v>
      </c>
      <c r="E38" s="11" t="s">
        <v>9</v>
      </c>
    </row>
    <row r="39" spans="1:5" ht="18" x14ac:dyDescent="0.25">
      <c r="A39" s="8" t="str">
        <f>VLOOKUP(B39,'[1]LISTADO ATM'!$A$2:$C$820,3,0)</f>
        <v>ESTE</v>
      </c>
      <c r="B39" s="4">
        <v>843</v>
      </c>
      <c r="C39" s="4" t="str">
        <f>VLOOKUP(B39,'[1]LISTADO ATM'!$A$2:$B$820,2,0)</f>
        <v xml:space="preserve">ATM Oficina Romana Centro </v>
      </c>
      <c r="D39" s="20" t="s">
        <v>10</v>
      </c>
      <c r="E39" s="25">
        <v>335828143</v>
      </c>
    </row>
    <row r="40" spans="1:5" ht="18" x14ac:dyDescent="0.25">
      <c r="A40" s="8" t="str">
        <f>VLOOKUP(B40,'[1]LISTADO ATM'!$A$2:$C$820,3,0)</f>
        <v>DISTRITO NACIONAL</v>
      </c>
      <c r="B40" s="4">
        <v>243</v>
      </c>
      <c r="C40" s="4" t="str">
        <f>VLOOKUP(B40,'[1]LISTADO ATM'!$A$2:$B$820,2,0)</f>
        <v xml:space="preserve">ATM Autoservicio Plaza Central  </v>
      </c>
      <c r="D40" s="20" t="s">
        <v>10</v>
      </c>
      <c r="E40" s="25">
        <v>335828382</v>
      </c>
    </row>
    <row r="41" spans="1:5" ht="18" x14ac:dyDescent="0.25">
      <c r="A41" s="8" t="str">
        <f>VLOOKUP(B41,'[1]LISTADO ATM'!$A$2:$C$820,3,0)</f>
        <v>DISTRITO NACIONAL</v>
      </c>
      <c r="B41" s="4">
        <v>957</v>
      </c>
      <c r="C41" s="4" t="str">
        <f>VLOOKUP(B41,'[1]LISTADO ATM'!$A$2:$B$820,2,0)</f>
        <v xml:space="preserve">ATM Oficina Venezuela </v>
      </c>
      <c r="D41" s="20" t="s">
        <v>10</v>
      </c>
      <c r="E41" s="25">
        <v>335828383</v>
      </c>
    </row>
    <row r="42" spans="1:5" ht="18" x14ac:dyDescent="0.25">
      <c r="A42" s="8" t="str">
        <f>VLOOKUP(B42,'[1]LISTADO ATM'!$A$2:$C$820,3,0)</f>
        <v>DISTRITO NACIONAL</v>
      </c>
      <c r="B42" s="4">
        <v>235</v>
      </c>
      <c r="C42" s="4" t="str">
        <f>VLOOKUP(B42,'[1]LISTADO ATM'!$A$2:$B$820,2,0)</f>
        <v xml:space="preserve">ATM Oficina Multicentro La Sirena San Isidro </v>
      </c>
      <c r="D42" s="20" t="s">
        <v>10</v>
      </c>
      <c r="E42" s="25">
        <v>335828385</v>
      </c>
    </row>
    <row r="43" spans="1:5" ht="18" x14ac:dyDescent="0.25">
      <c r="A43" s="8" t="str">
        <f>VLOOKUP(B43,'[1]LISTADO ATM'!$A$2:$C$820,3,0)</f>
        <v>NORTE</v>
      </c>
      <c r="B43" s="4">
        <v>944</v>
      </c>
      <c r="C43" s="4" t="str">
        <f>VLOOKUP(B43,'[1]LISTADO ATM'!$A$2:$B$820,2,0)</f>
        <v xml:space="preserve">ATM UNP Mao </v>
      </c>
      <c r="D43" s="20" t="s">
        <v>10</v>
      </c>
      <c r="E43" s="25">
        <v>335828387</v>
      </c>
    </row>
    <row r="44" spans="1:5" ht="18" x14ac:dyDescent="0.25">
      <c r="A44" s="8" t="str">
        <f>VLOOKUP(B44,'[1]LISTADO ATM'!$A$2:$C$820,3,0)</f>
        <v>DISTRITO NACIONAL</v>
      </c>
      <c r="B44" s="4">
        <v>486</v>
      </c>
      <c r="C44" s="4" t="str">
        <f>VLOOKUP(B44,'[1]LISTADO ATM'!$A$2:$B$820,2,0)</f>
        <v xml:space="preserve">ATM Olé La Caleta </v>
      </c>
      <c r="D44" s="20" t="s">
        <v>10</v>
      </c>
      <c r="E44" s="25">
        <v>335828388</v>
      </c>
    </row>
    <row r="45" spans="1:5" ht="18" x14ac:dyDescent="0.25">
      <c r="A45" s="8" t="str">
        <f>VLOOKUP(B45,'[1]LISTADO ATM'!$A$2:$C$820,3,0)</f>
        <v>ESTE</v>
      </c>
      <c r="B45" s="4">
        <v>612</v>
      </c>
      <c r="C45" s="4" t="str">
        <f>VLOOKUP(B45,'[1]LISTADO ATM'!$A$2:$B$820,2,0)</f>
        <v xml:space="preserve">ATM Plaza Orense (La Romana) </v>
      </c>
      <c r="D45" s="20" t="s">
        <v>10</v>
      </c>
      <c r="E45" s="25">
        <v>335828389</v>
      </c>
    </row>
    <row r="46" spans="1:5" ht="18" x14ac:dyDescent="0.25">
      <c r="A46" s="8" t="str">
        <f>VLOOKUP(B46,'[1]LISTADO ATM'!$A$2:$C$820,3,0)</f>
        <v>DISTRITO NACIONAL</v>
      </c>
      <c r="B46" s="4">
        <v>734</v>
      </c>
      <c r="C46" s="4" t="str">
        <f>VLOOKUP(B46,'[1]LISTADO ATM'!$A$2:$B$820,2,0)</f>
        <v xml:space="preserve">ATM Oficina Independencia I </v>
      </c>
      <c r="D46" s="20" t="s">
        <v>10</v>
      </c>
      <c r="E46" s="25">
        <v>335828405</v>
      </c>
    </row>
    <row r="47" spans="1:5" ht="18" x14ac:dyDescent="0.25">
      <c r="A47" s="8" t="str">
        <f>VLOOKUP(B47,'[1]LISTADO ATM'!$A$2:$C$820,3,0)</f>
        <v>ESTE</v>
      </c>
      <c r="B47" s="4">
        <v>293</v>
      </c>
      <c r="C47" s="4" t="str">
        <f>VLOOKUP(B47,'[1]LISTADO ATM'!$A$2:$B$820,2,0)</f>
        <v xml:space="preserve">ATM S/M Nueva Visión (San Pedro) </v>
      </c>
      <c r="D47" s="20" t="s">
        <v>10</v>
      </c>
      <c r="E47" s="25">
        <v>335828406</v>
      </c>
    </row>
    <row r="48" spans="1:5" ht="18" x14ac:dyDescent="0.25">
      <c r="A48" s="8" t="str">
        <f>VLOOKUP(B48,'[1]LISTADO ATM'!$A$2:$C$820,3,0)</f>
        <v>DISTRITO NACIONAL</v>
      </c>
      <c r="B48" s="4">
        <v>835</v>
      </c>
      <c r="C48" s="4" t="str">
        <f>VLOOKUP(B48,'[1]LISTADO ATM'!$A$2:$B$820,2,0)</f>
        <v xml:space="preserve">ATM UNP Megacentro </v>
      </c>
      <c r="D48" s="20" t="s">
        <v>10</v>
      </c>
      <c r="E48" s="25">
        <v>335828408</v>
      </c>
    </row>
    <row r="49" spans="1:5" ht="18.75" thickBot="1" x14ac:dyDescent="0.3">
      <c r="A49" s="9" t="s">
        <v>11</v>
      </c>
      <c r="B49" s="10">
        <f>COUNT(B39:B48)</f>
        <v>10</v>
      </c>
      <c r="C49" s="19"/>
      <c r="D49" s="19"/>
      <c r="E49" s="19"/>
    </row>
    <row r="50" spans="1:5" ht="15.75" thickBot="1" x14ac:dyDescent="0.3">
      <c r="E50" s="7"/>
    </row>
    <row r="51" spans="1:5" ht="18.75" thickBot="1" x14ac:dyDescent="0.3">
      <c r="A51" s="35" t="s">
        <v>18</v>
      </c>
      <c r="B51" s="36"/>
      <c r="C51" s="36"/>
      <c r="D51" s="36"/>
      <c r="E51" s="37"/>
    </row>
    <row r="52" spans="1:5" ht="18" x14ac:dyDescent="0.25">
      <c r="A52" s="2" t="s">
        <v>5</v>
      </c>
      <c r="B52" s="11" t="s">
        <v>6</v>
      </c>
      <c r="C52" s="3" t="s">
        <v>7</v>
      </c>
      <c r="D52" s="3" t="s">
        <v>8</v>
      </c>
      <c r="E52" s="11" t="s">
        <v>9</v>
      </c>
    </row>
    <row r="53" spans="1:5" ht="18" x14ac:dyDescent="0.25">
      <c r="A53" s="8" t="str">
        <f>VLOOKUP(B53,'[1]LISTADO ATM'!$A$2:$C$820,3,0)</f>
        <v>DISTRITO NACIONAL</v>
      </c>
      <c r="B53" s="4">
        <v>938</v>
      </c>
      <c r="C53" s="4" t="str">
        <f>VLOOKUP(B53,'[1]LISTADO ATM'!$A$2:$B$820,2,0)</f>
        <v xml:space="preserve">ATM Autobanco Oficina Filadelfia Plaza </v>
      </c>
      <c r="D53" s="4" t="s">
        <v>13</v>
      </c>
      <c r="E53" s="25">
        <v>335827768</v>
      </c>
    </row>
    <row r="54" spans="1:5" ht="18" x14ac:dyDescent="0.25">
      <c r="A54" s="8" t="str">
        <f>VLOOKUP(B54,'[1]LISTADO ATM'!$A$2:$C$820,3,0)</f>
        <v>DISTRITO NACIONAL</v>
      </c>
      <c r="B54" s="4">
        <v>600</v>
      </c>
      <c r="C54" s="4" t="str">
        <f>VLOOKUP(B54,'[1]LISTADO ATM'!$A$2:$B$820,2,0)</f>
        <v>ATM S/M Bravo Hipica</v>
      </c>
      <c r="D54" s="4" t="s">
        <v>13</v>
      </c>
      <c r="E54" s="25">
        <v>335828252</v>
      </c>
    </row>
    <row r="55" spans="1:5" ht="18" x14ac:dyDescent="0.25">
      <c r="A55" s="8" t="str">
        <f>VLOOKUP(B55,'[1]LISTADO ATM'!$A$2:$C$820,3,0)</f>
        <v>DISTRITO NACIONAL</v>
      </c>
      <c r="B55" s="4">
        <v>970</v>
      </c>
      <c r="C55" s="4" t="str">
        <f>VLOOKUP(B55,'[1]LISTADO ATM'!$A$2:$B$820,2,0)</f>
        <v xml:space="preserve">ATM S/M Olé Haina </v>
      </c>
      <c r="D55" s="4" t="s">
        <v>13</v>
      </c>
      <c r="E55" s="25">
        <v>335828402</v>
      </c>
    </row>
    <row r="56" spans="1:5" ht="18" x14ac:dyDescent="0.25">
      <c r="A56" s="8" t="str">
        <f>VLOOKUP(B56,'[1]LISTADO ATM'!$A$2:$C$820,3,0)</f>
        <v>SUR</v>
      </c>
      <c r="B56" s="4">
        <v>616</v>
      </c>
      <c r="C56" s="4" t="str">
        <f>VLOOKUP(B56,'[1]LISTADO ATM'!$A$2:$B$820,2,0)</f>
        <v xml:space="preserve">ATM 5ta. Brigada Barahona </v>
      </c>
      <c r="D56" s="4" t="s">
        <v>13</v>
      </c>
      <c r="E56" s="25">
        <v>335828407</v>
      </c>
    </row>
    <row r="57" spans="1:5" ht="18.75" thickBot="1" x14ac:dyDescent="0.3">
      <c r="A57" s="5" t="s">
        <v>11</v>
      </c>
      <c r="B57" s="10">
        <f>COUNT(B53:B56)</f>
        <v>4</v>
      </c>
      <c r="C57" s="19"/>
      <c r="D57" s="27"/>
      <c r="E57" s="28"/>
    </row>
    <row r="58" spans="1:5" ht="15.75" thickBot="1" x14ac:dyDescent="0.3">
      <c r="E58" s="7"/>
    </row>
    <row r="59" spans="1:5" ht="18.75" thickBot="1" x14ac:dyDescent="0.3">
      <c r="A59" s="35" t="s">
        <v>16</v>
      </c>
      <c r="B59" s="36"/>
      <c r="C59" s="36"/>
      <c r="D59" s="38"/>
      <c r="E59" s="39"/>
    </row>
    <row r="60" spans="1:5" ht="18" x14ac:dyDescent="0.25">
      <c r="A60" s="11" t="s">
        <v>5</v>
      </c>
      <c r="B60" s="11" t="s">
        <v>6</v>
      </c>
      <c r="C60" s="6" t="s">
        <v>7</v>
      </c>
      <c r="D60" s="24" t="s">
        <v>8</v>
      </c>
      <c r="E60" s="11" t="s">
        <v>9</v>
      </c>
    </row>
    <row r="61" spans="1:5" ht="18" x14ac:dyDescent="0.25">
      <c r="A61" s="4" t="str">
        <f>VLOOKUP(B61,'[1]LISTADO ATM'!$A$2:$C$820,3,0)</f>
        <v>DISTRITO NACIONAL</v>
      </c>
      <c r="B61" s="4">
        <v>686</v>
      </c>
      <c r="C61" s="4" t="str">
        <f>VLOOKUP(B61,'[1]LISTADO ATM'!$A$2:$B$820,2,0)</f>
        <v>ATM Autoservicio Oficina Máximo Gómez</v>
      </c>
      <c r="D61" s="4" t="s">
        <v>17</v>
      </c>
      <c r="E61" s="21">
        <v>335827808</v>
      </c>
    </row>
    <row r="62" spans="1:5" ht="18" x14ac:dyDescent="0.25">
      <c r="A62" s="4" t="str">
        <f>VLOOKUP(B62,'[1]LISTADO ATM'!$A$2:$C$820,3,0)</f>
        <v>DISTRITO NACIONAL</v>
      </c>
      <c r="B62" s="4">
        <v>527</v>
      </c>
      <c r="C62" s="4" t="str">
        <f>VLOOKUP(B62,'[1]LISTADO ATM'!$A$2:$B$820,2,0)</f>
        <v>ATM Oficina Zona Oriental II</v>
      </c>
      <c r="D62" s="4" t="s">
        <v>17</v>
      </c>
      <c r="E62" s="21">
        <v>335828080</v>
      </c>
    </row>
    <row r="63" spans="1:5" ht="18" x14ac:dyDescent="0.25">
      <c r="A63" s="4" t="str">
        <f>VLOOKUP(B63,'[1]LISTADO ATM'!$A$2:$C$820,3,0)</f>
        <v>DISTRITO NACIONAL</v>
      </c>
      <c r="B63" s="4">
        <v>192</v>
      </c>
      <c r="C63" s="4" t="str">
        <f>VLOOKUP(B63,'[1]LISTADO ATM'!$A$2:$B$820,2,0)</f>
        <v xml:space="preserve">ATM Autobanco Luperón II </v>
      </c>
      <c r="D63" s="4" t="s">
        <v>17</v>
      </c>
      <c r="E63" s="21">
        <v>335826393</v>
      </c>
    </row>
    <row r="64" spans="1:5" ht="18.75" thickBot="1" x14ac:dyDescent="0.3">
      <c r="A64" s="5" t="s">
        <v>11</v>
      </c>
      <c r="B64" s="10">
        <f>COUNT(B61:B63)</f>
        <v>3</v>
      </c>
      <c r="C64" s="26"/>
      <c r="D64" s="23"/>
      <c r="E64" s="23"/>
    </row>
    <row r="65" spans="1:5" ht="15.75" thickBot="1" x14ac:dyDescent="0.3">
      <c r="E65" s="7"/>
    </row>
    <row r="66" spans="1:5" ht="18.75" thickBot="1" x14ac:dyDescent="0.3">
      <c r="A66" s="40" t="s">
        <v>12</v>
      </c>
      <c r="B66" s="41"/>
      <c r="D66" s="7"/>
      <c r="E66" s="7"/>
    </row>
    <row r="67" spans="1:5" ht="18.75" thickBot="1" x14ac:dyDescent="0.3">
      <c r="A67" s="42">
        <f>+B49+B57+B64</f>
        <v>17</v>
      </c>
      <c r="B67" s="43"/>
    </row>
    <row r="68" spans="1:5" ht="15.75" thickBot="1" x14ac:dyDescent="0.3">
      <c r="E68" s="7"/>
    </row>
    <row r="69" spans="1:5" ht="18.75" thickBot="1" x14ac:dyDescent="0.3">
      <c r="A69" s="35" t="s">
        <v>20</v>
      </c>
      <c r="B69" s="36"/>
      <c r="C69" s="36"/>
      <c r="D69" s="36"/>
      <c r="E69" s="37"/>
    </row>
    <row r="70" spans="1:5" ht="18" x14ac:dyDescent="0.25">
      <c r="A70" s="11" t="s">
        <v>5</v>
      </c>
      <c r="B70" s="11" t="s">
        <v>6</v>
      </c>
      <c r="C70" s="6" t="s">
        <v>7</v>
      </c>
      <c r="D70" s="53" t="s">
        <v>8</v>
      </c>
      <c r="E70" s="54"/>
    </row>
    <row r="71" spans="1:5" ht="18" x14ac:dyDescent="0.25">
      <c r="A71" s="4" t="str">
        <f>VLOOKUP(B71,'[1]LISTADO ATM'!$A$2:$C$820,3,0)</f>
        <v>DISTRITO NACIONAL</v>
      </c>
      <c r="B71" s="4">
        <v>812</v>
      </c>
      <c r="C71" s="4" t="str">
        <f>VLOOKUP(B71,'[1]LISTADO ATM'!$A$2:$B$820,2,0)</f>
        <v xml:space="preserve">ATM Canasta del Pueblo </v>
      </c>
      <c r="D71" s="30" t="s">
        <v>14</v>
      </c>
      <c r="E71" s="31"/>
    </row>
    <row r="72" spans="1:5" ht="18" x14ac:dyDescent="0.25">
      <c r="A72" s="4" t="str">
        <f>VLOOKUP(B72,'[1]LISTADO ATM'!$A$2:$C$820,3,0)</f>
        <v>NORTE</v>
      </c>
      <c r="B72" s="4">
        <v>749</v>
      </c>
      <c r="C72" s="4" t="str">
        <f>VLOOKUP(B72,'[1]LISTADO ATM'!$A$2:$B$820,2,0)</f>
        <v xml:space="preserve">ATM Oficina Yaque </v>
      </c>
      <c r="D72" s="30" t="s">
        <v>23</v>
      </c>
      <c r="E72" s="31"/>
    </row>
    <row r="73" spans="1:5" ht="18" x14ac:dyDescent="0.25">
      <c r="A73" s="4" t="str">
        <f>VLOOKUP(B73,'[1]LISTADO ATM'!$A$2:$C$820,3,0)</f>
        <v>DISTRITO NACIONAL</v>
      </c>
      <c r="B73" s="4">
        <v>434</v>
      </c>
      <c r="C73" s="4" t="str">
        <f>VLOOKUP(B73,'[1]LISTADO ATM'!$A$2:$B$820,2,0)</f>
        <v xml:space="preserve">ATM Generadora Hidroeléctrica Dom. (EGEHID) </v>
      </c>
      <c r="D73" s="30" t="s">
        <v>14</v>
      </c>
      <c r="E73" s="31"/>
    </row>
    <row r="74" spans="1:5" ht="18" x14ac:dyDescent="0.25">
      <c r="A74" s="4" t="str">
        <f>VLOOKUP(B74,'[1]LISTADO ATM'!$A$2:$C$820,3,0)</f>
        <v>NORTE</v>
      </c>
      <c r="B74" s="4">
        <v>638</v>
      </c>
      <c r="C74" s="4" t="str">
        <f>VLOOKUP(B74,'[1]LISTADO ATM'!$A$2:$B$820,2,0)</f>
        <v xml:space="preserve">ATM S/M Yoma </v>
      </c>
      <c r="D74" s="30" t="s">
        <v>23</v>
      </c>
      <c r="E74" s="31"/>
    </row>
    <row r="75" spans="1:5" ht="18" x14ac:dyDescent="0.25">
      <c r="A75" s="4" t="str">
        <f>VLOOKUP(B75,'[1]LISTADO ATM'!$A$2:$C$820,3,0)</f>
        <v>NORTE</v>
      </c>
      <c r="B75" s="4">
        <v>645</v>
      </c>
      <c r="C75" s="4" t="str">
        <f>VLOOKUP(B75,'[1]LISTADO ATM'!$A$2:$B$820,2,0)</f>
        <v xml:space="preserve">ATM UNP Cabrera </v>
      </c>
      <c r="D75" s="30" t="s">
        <v>14</v>
      </c>
      <c r="E75" s="31"/>
    </row>
    <row r="76" spans="1:5" ht="18.75" thickBot="1" x14ac:dyDescent="0.3">
      <c r="A76" s="5" t="s">
        <v>11</v>
      </c>
      <c r="B76" s="10">
        <f>COUNT(B71:B75)</f>
        <v>5</v>
      </c>
      <c r="C76" s="26"/>
      <c r="D76" s="23"/>
      <c r="E76" s="23"/>
    </row>
  </sheetData>
  <mergeCells count="18">
    <mergeCell ref="D74:E74"/>
    <mergeCell ref="A1:E1"/>
    <mergeCell ref="A2:E2"/>
    <mergeCell ref="A7:E7"/>
    <mergeCell ref="C29:E29"/>
    <mergeCell ref="A31:E31"/>
    <mergeCell ref="D75:E75"/>
    <mergeCell ref="C35:E35"/>
    <mergeCell ref="A37:E37"/>
    <mergeCell ref="A51:E51"/>
    <mergeCell ref="A59:E59"/>
    <mergeCell ref="A66:B66"/>
    <mergeCell ref="A67:B67"/>
    <mergeCell ref="A69:E69"/>
    <mergeCell ref="D70:E70"/>
    <mergeCell ref="D72:E72"/>
    <mergeCell ref="D71:E71"/>
    <mergeCell ref="D73:E73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91"/>
  <sheetViews>
    <sheetView topLeftCell="A43" workbookViewId="0">
      <selection activeCell="G25" sqref="G25"/>
    </sheetView>
  </sheetViews>
  <sheetFormatPr baseColWidth="10" defaultRowHeight="15" x14ac:dyDescent="0.25"/>
  <sheetData>
    <row r="4" spans="3:3" x14ac:dyDescent="0.25">
      <c r="C4">
        <v>1</v>
      </c>
    </row>
    <row r="5" spans="3:3" x14ac:dyDescent="0.25">
      <c r="C5">
        <v>9</v>
      </c>
    </row>
    <row r="6" spans="3:3" x14ac:dyDescent="0.25">
      <c r="C6">
        <v>35</v>
      </c>
    </row>
    <row r="7" spans="3:3" x14ac:dyDescent="0.25">
      <c r="C7">
        <v>45</v>
      </c>
    </row>
    <row r="8" spans="3:3" x14ac:dyDescent="0.25">
      <c r="C8">
        <v>53</v>
      </c>
    </row>
    <row r="9" spans="3:3" x14ac:dyDescent="0.25">
      <c r="C9">
        <v>62</v>
      </c>
    </row>
    <row r="10" spans="3:3" x14ac:dyDescent="0.25">
      <c r="C10">
        <v>75</v>
      </c>
    </row>
    <row r="11" spans="3:3" x14ac:dyDescent="0.25">
      <c r="C11">
        <v>85</v>
      </c>
    </row>
    <row r="12" spans="3:3" x14ac:dyDescent="0.25">
      <c r="C12">
        <v>96</v>
      </c>
    </row>
    <row r="13" spans="3:3" x14ac:dyDescent="0.25">
      <c r="C13">
        <v>119</v>
      </c>
    </row>
    <row r="14" spans="3:3" x14ac:dyDescent="0.25">
      <c r="C14">
        <v>140</v>
      </c>
    </row>
    <row r="15" spans="3:3" x14ac:dyDescent="0.25">
      <c r="C15">
        <v>152</v>
      </c>
    </row>
    <row r="16" spans="3:3" x14ac:dyDescent="0.25">
      <c r="C16">
        <v>157</v>
      </c>
    </row>
    <row r="17" spans="3:3" x14ac:dyDescent="0.25">
      <c r="C17">
        <v>159</v>
      </c>
    </row>
    <row r="18" spans="3:3" x14ac:dyDescent="0.25">
      <c r="C18">
        <v>160</v>
      </c>
    </row>
    <row r="19" spans="3:3" x14ac:dyDescent="0.25">
      <c r="C19">
        <v>160</v>
      </c>
    </row>
    <row r="20" spans="3:3" x14ac:dyDescent="0.25">
      <c r="C20">
        <v>161</v>
      </c>
    </row>
    <row r="21" spans="3:3" x14ac:dyDescent="0.25">
      <c r="C21">
        <v>219</v>
      </c>
    </row>
    <row r="22" spans="3:3" x14ac:dyDescent="0.25">
      <c r="C22">
        <v>235</v>
      </c>
    </row>
    <row r="23" spans="3:3" x14ac:dyDescent="0.25">
      <c r="C23">
        <v>235</v>
      </c>
    </row>
    <row r="24" spans="3:3" x14ac:dyDescent="0.25">
      <c r="C24">
        <v>235</v>
      </c>
    </row>
    <row r="25" spans="3:3" x14ac:dyDescent="0.25">
      <c r="C25">
        <v>252</v>
      </c>
    </row>
    <row r="26" spans="3:3" x14ac:dyDescent="0.25">
      <c r="C26">
        <v>276</v>
      </c>
    </row>
    <row r="27" spans="3:3" x14ac:dyDescent="0.25">
      <c r="C27">
        <v>293</v>
      </c>
    </row>
    <row r="28" spans="3:3" x14ac:dyDescent="0.25">
      <c r="C28">
        <v>307</v>
      </c>
    </row>
    <row r="29" spans="3:3" x14ac:dyDescent="0.25">
      <c r="C29">
        <v>307</v>
      </c>
    </row>
    <row r="30" spans="3:3" x14ac:dyDescent="0.25">
      <c r="C30">
        <v>315</v>
      </c>
    </row>
    <row r="31" spans="3:3" x14ac:dyDescent="0.25">
      <c r="C31">
        <v>333</v>
      </c>
    </row>
    <row r="32" spans="3:3" x14ac:dyDescent="0.25">
      <c r="C32">
        <v>338</v>
      </c>
    </row>
    <row r="33" spans="3:3" x14ac:dyDescent="0.25">
      <c r="C33">
        <v>342</v>
      </c>
    </row>
    <row r="34" spans="3:3" x14ac:dyDescent="0.25">
      <c r="C34">
        <v>347</v>
      </c>
    </row>
    <row r="35" spans="3:3" x14ac:dyDescent="0.25">
      <c r="C35">
        <v>354</v>
      </c>
    </row>
    <row r="36" spans="3:3" x14ac:dyDescent="0.25">
      <c r="C36">
        <v>378</v>
      </c>
    </row>
    <row r="37" spans="3:3" x14ac:dyDescent="0.25">
      <c r="C37">
        <v>390</v>
      </c>
    </row>
    <row r="38" spans="3:3" x14ac:dyDescent="0.25">
      <c r="C38">
        <v>390</v>
      </c>
    </row>
    <row r="39" spans="3:3" x14ac:dyDescent="0.25">
      <c r="C39">
        <v>390</v>
      </c>
    </row>
    <row r="40" spans="3:3" x14ac:dyDescent="0.25">
      <c r="C40">
        <v>396</v>
      </c>
    </row>
    <row r="41" spans="3:3" x14ac:dyDescent="0.25">
      <c r="C41">
        <v>407</v>
      </c>
    </row>
    <row r="42" spans="3:3" x14ac:dyDescent="0.25">
      <c r="C42">
        <v>413</v>
      </c>
    </row>
    <row r="43" spans="3:3" x14ac:dyDescent="0.25">
      <c r="C43">
        <v>413</v>
      </c>
    </row>
    <row r="44" spans="3:3" x14ac:dyDescent="0.25">
      <c r="C44">
        <v>434</v>
      </c>
    </row>
    <row r="45" spans="3:3" x14ac:dyDescent="0.25">
      <c r="C45">
        <v>434</v>
      </c>
    </row>
    <row r="46" spans="3:3" x14ac:dyDescent="0.25">
      <c r="C46">
        <v>434</v>
      </c>
    </row>
    <row r="47" spans="3:3" x14ac:dyDescent="0.25">
      <c r="C47">
        <v>462</v>
      </c>
    </row>
    <row r="48" spans="3:3" x14ac:dyDescent="0.25">
      <c r="C48">
        <v>511</v>
      </c>
    </row>
    <row r="49" spans="3:3" x14ac:dyDescent="0.25">
      <c r="C49">
        <v>527</v>
      </c>
    </row>
    <row r="50" spans="3:3" x14ac:dyDescent="0.25">
      <c r="C50">
        <v>537</v>
      </c>
    </row>
    <row r="51" spans="3:3" x14ac:dyDescent="0.25">
      <c r="C51">
        <v>537</v>
      </c>
    </row>
    <row r="52" spans="3:3" x14ac:dyDescent="0.25">
      <c r="C52">
        <v>557</v>
      </c>
    </row>
    <row r="53" spans="3:3" x14ac:dyDescent="0.25">
      <c r="C53">
        <v>566</v>
      </c>
    </row>
    <row r="54" spans="3:3" x14ac:dyDescent="0.25">
      <c r="C54">
        <v>566</v>
      </c>
    </row>
    <row r="55" spans="3:3" x14ac:dyDescent="0.25">
      <c r="C55">
        <v>566</v>
      </c>
    </row>
    <row r="56" spans="3:3" x14ac:dyDescent="0.25">
      <c r="C56">
        <v>572</v>
      </c>
    </row>
    <row r="57" spans="3:3" x14ac:dyDescent="0.25">
      <c r="C57">
        <v>572</v>
      </c>
    </row>
    <row r="58" spans="3:3" x14ac:dyDescent="0.25">
      <c r="C58">
        <v>595</v>
      </c>
    </row>
    <row r="59" spans="3:3" x14ac:dyDescent="0.25">
      <c r="C59">
        <v>631</v>
      </c>
    </row>
    <row r="60" spans="3:3" x14ac:dyDescent="0.25">
      <c r="C60">
        <v>638</v>
      </c>
    </row>
    <row r="61" spans="3:3" x14ac:dyDescent="0.25">
      <c r="C61">
        <v>643</v>
      </c>
    </row>
    <row r="62" spans="3:3" x14ac:dyDescent="0.25">
      <c r="C62">
        <v>643</v>
      </c>
    </row>
    <row r="63" spans="3:3" x14ac:dyDescent="0.25">
      <c r="C63">
        <v>660</v>
      </c>
    </row>
    <row r="64" spans="3:3" x14ac:dyDescent="0.25">
      <c r="C64">
        <v>713</v>
      </c>
    </row>
    <row r="65" spans="3:3" x14ac:dyDescent="0.25">
      <c r="C65">
        <v>715</v>
      </c>
    </row>
    <row r="66" spans="3:3" x14ac:dyDescent="0.25">
      <c r="C66">
        <v>717</v>
      </c>
    </row>
    <row r="67" spans="3:3" x14ac:dyDescent="0.25">
      <c r="C67">
        <v>728</v>
      </c>
    </row>
    <row r="68" spans="3:3" x14ac:dyDescent="0.25">
      <c r="C68">
        <v>734</v>
      </c>
    </row>
    <row r="69" spans="3:3" x14ac:dyDescent="0.25">
      <c r="C69">
        <v>734</v>
      </c>
    </row>
    <row r="70" spans="3:3" x14ac:dyDescent="0.25">
      <c r="C70">
        <v>760</v>
      </c>
    </row>
    <row r="71" spans="3:3" x14ac:dyDescent="0.25">
      <c r="C71">
        <v>783</v>
      </c>
    </row>
    <row r="72" spans="3:3" x14ac:dyDescent="0.25">
      <c r="C72">
        <v>796</v>
      </c>
    </row>
    <row r="73" spans="3:3" x14ac:dyDescent="0.25">
      <c r="C73">
        <v>801</v>
      </c>
    </row>
    <row r="74" spans="3:3" x14ac:dyDescent="0.25">
      <c r="C74">
        <v>808</v>
      </c>
    </row>
    <row r="75" spans="3:3" x14ac:dyDescent="0.25">
      <c r="C75">
        <v>817</v>
      </c>
    </row>
    <row r="76" spans="3:3" x14ac:dyDescent="0.25">
      <c r="C76">
        <v>825</v>
      </c>
    </row>
    <row r="77" spans="3:3" x14ac:dyDescent="0.25">
      <c r="C77">
        <v>888</v>
      </c>
    </row>
    <row r="78" spans="3:3" x14ac:dyDescent="0.25">
      <c r="C78">
        <v>891</v>
      </c>
    </row>
    <row r="79" spans="3:3" x14ac:dyDescent="0.25">
      <c r="C79">
        <v>899</v>
      </c>
    </row>
    <row r="80" spans="3:3" x14ac:dyDescent="0.25">
      <c r="C80">
        <v>911</v>
      </c>
    </row>
    <row r="81" spans="3:3" x14ac:dyDescent="0.25">
      <c r="C81">
        <v>911</v>
      </c>
    </row>
    <row r="82" spans="3:3" x14ac:dyDescent="0.25">
      <c r="C82">
        <v>930</v>
      </c>
    </row>
    <row r="83" spans="3:3" x14ac:dyDescent="0.25">
      <c r="C83">
        <v>937</v>
      </c>
    </row>
    <row r="84" spans="3:3" x14ac:dyDescent="0.25">
      <c r="C84">
        <v>942</v>
      </c>
    </row>
    <row r="85" spans="3:3" x14ac:dyDescent="0.25">
      <c r="C85">
        <v>945</v>
      </c>
    </row>
    <row r="86" spans="3:3" x14ac:dyDescent="0.25">
      <c r="C86">
        <v>946</v>
      </c>
    </row>
    <row r="87" spans="3:3" x14ac:dyDescent="0.25">
      <c r="C87">
        <v>957</v>
      </c>
    </row>
    <row r="88" spans="3:3" x14ac:dyDescent="0.25">
      <c r="C88">
        <v>957</v>
      </c>
    </row>
    <row r="89" spans="3:3" x14ac:dyDescent="0.25">
      <c r="C89">
        <v>962</v>
      </c>
    </row>
    <row r="90" spans="3:3" x14ac:dyDescent="0.25">
      <c r="C90">
        <v>980</v>
      </c>
    </row>
    <row r="91" spans="3:3" x14ac:dyDescent="0.25">
      <c r="C91">
        <v>984</v>
      </c>
    </row>
  </sheetData>
  <dataConsolidate function="var">
    <dataRefs count="1">
      <dataRef ref="D2:D44" sheet="Hoja2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2021-03-20T21:06:41Z</dcterms:modified>
</cp:coreProperties>
</file>