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1\"/>
    </mc:Choice>
  </mc:AlternateContent>
  <bookViews>
    <workbookView xWindow="0" yWindow="0" windowWidth="24000" windowHeight="96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A54" i="1"/>
  <c r="C54" i="1"/>
  <c r="B70" i="1"/>
  <c r="B45" i="1"/>
  <c r="C32" i="1"/>
  <c r="A32" i="1"/>
  <c r="C31" i="1"/>
  <c r="A31" i="1"/>
  <c r="C30" i="1"/>
  <c r="A30" i="1"/>
  <c r="C33" i="1"/>
  <c r="A33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B55" i="1"/>
  <c r="C53" i="1"/>
  <c r="A53" i="1"/>
  <c r="C52" i="1"/>
  <c r="A52" i="1"/>
  <c r="C51" i="1"/>
  <c r="A51" i="1"/>
  <c r="C50" i="1"/>
  <c r="A50" i="1"/>
  <c r="C49" i="1"/>
  <c r="A49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58" i="1" l="1"/>
</calcChain>
</file>

<file path=xl/sharedStrings.xml><?xml version="1.0" encoding="utf-8"?>
<sst xmlns="http://schemas.openxmlformats.org/spreadsheetml/2006/main" count="84" uniqueCount="25">
  <si>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</si>
  <si>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</si>
  <si>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</si>
  <si>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</si>
  <si>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</si>
  <si>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</si>
  <si>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</si>
  <si>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</si>
  <si>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</si>
  <si>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</si>
  <si>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</si>
  <si>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</si>
  <si>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</si>
  <si>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</si>
  <si>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</si>
  <si>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</si>
  <si>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>Gaveta de Rechazo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</si>
  <si>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</si>
  <si>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</si>
  <si>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</si>
  <si>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</si>
  <si>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</si>
  <si>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</si>
  <si>
    <t>Gaveta de Depositos Full</t>
  </si>
  <si>
    <t>335828435 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</si>
</sst>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19" zoomScale="80" zoomScaleNormal="80" workbookViewId="0">
      <selection activeCell="F27" sqref="F27"/>
    </sheetView>
  </sheetViews>
  <sheetFormatPr baseColWidth="10" defaultColWidth="52.7109375" defaultRowHeight="15" x14ac:dyDescent="0.25"/>
  <cols>
    <col min="2" max="2" width="17.7109375" style="7" customWidth="1"/>
    <col min="3" max="3" width="51.85546875" customWidth="1"/>
    <col min="4" max="4" width="41.28515625" customWidth="1"/>
    <col min="5" max="5" width="25" customWidth="1"/>
  </cols>
  <sheetData>
    <row r="1" spans="1:5" ht="22.5" x14ac:dyDescent="0.25">
      <c r="A1" s="32" t="s">
        <v>1</v>
      </c>
      <c r="B1" s="33"/>
      <c r="C1" s="33"/>
      <c r="D1" s="33"/>
      <c r="E1" s="34"/>
    </row>
    <row r="2" spans="1:5" ht="25.5" x14ac:dyDescent="0.25">
      <c r="A2" s="35" t="s">
        <v>0</v>
      </c>
      <c r="B2" s="36"/>
      <c r="C2" s="36"/>
      <c r="D2" s="36"/>
      <c r="E2" s="37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44275.708333333336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44276.25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38" t="s">
        <v>4</v>
      </c>
      <c r="B7" s="39"/>
      <c r="C7" s="39"/>
      <c r="D7" s="39"/>
      <c r="E7" s="40"/>
    </row>
    <row r="8" spans="1:5" ht="18" x14ac:dyDescent="0.25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8" t="e">
        <f>VLOOKUP(B9,'[1]LISTADO ATM'!$A$2:$C$820,3,0)</f>
        <v>#N/A</v>
      </c>
      <c r="B9" s="4"/>
      <c r="C9" s="26" t="e">
        <f>VLOOKUP(B9,'[1]LISTADO ATM'!$A$2:$B$820,2,0)</f>
        <v>#N/A</v>
      </c>
      <c r="D9" s="22"/>
      <c r="E9" s="21"/>
    </row>
    <row r="10" spans="1:5" ht="18.75" thickBot="1" x14ac:dyDescent="0.3">
      <c r="A10" s="5" t="s">
        <v>11</v>
      </c>
      <c r="B10" s="10">
        <f>COUNT(#REF!)</f>
        <v>0</v>
      </c>
      <c r="C10" s="41"/>
      <c r="D10" s="42"/>
      <c r="E10" s="43"/>
    </row>
    <row r="11" spans="1:5" x14ac:dyDescent="0.25">
      <c r="E11" s="7"/>
    </row>
    <row r="12" spans="1:5" ht="18" x14ac:dyDescent="0.25">
      <c r="A12" s="38" t="s">
        <v>20</v>
      </c>
      <c r="B12" s="39"/>
      <c r="C12" s="39"/>
      <c r="D12" s="39"/>
      <c r="E12" s="40"/>
    </row>
    <row r="13" spans="1:5" ht="18" x14ac:dyDescent="0.25">
      <c r="A13" s="2" t="s">
        <v>5</v>
      </c>
      <c r="B13" s="11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8" t="e">
        <f>VLOOKUP(B14,'[1]LISTADO ATM'!$A$2:$C$820,3,0)</f>
        <v>#N/A</v>
      </c>
      <c r="B14" s="4"/>
      <c r="C14" s="26" t="e">
        <f>VLOOKUP(B14,'[1]LISTADO ATM'!$A$2:$B$820,2,0)</f>
        <v>#N/A</v>
      </c>
      <c r="D14" s="22" t="s">
        <v>21</v>
      </c>
      <c r="E14" s="55"/>
    </row>
    <row r="15" spans="1:5" ht="18.75" thickBot="1" x14ac:dyDescent="0.3">
      <c r="A15" s="5" t="s">
        <v>11</v>
      </c>
      <c r="B15" s="10">
        <f>COUNT(B14:B14)</f>
        <v>0</v>
      </c>
      <c r="C15" s="41"/>
      <c r="D15" s="42"/>
      <c r="E15" s="43"/>
    </row>
    <row r="16" spans="1:5" ht="15.75" thickBot="1" x14ac:dyDescent="0.3">
      <c r="E16" s="7"/>
    </row>
    <row r="17" spans="1:5" ht="18.75" thickBot="1" x14ac:dyDescent="0.3">
      <c r="A17" s="44" t="s">
        <v>18</v>
      </c>
      <c r="B17" s="45"/>
      <c r="C17" s="45"/>
      <c r="D17" s="45"/>
      <c r="E17" s="46"/>
    </row>
    <row r="18" spans="1:5" ht="18" x14ac:dyDescent="0.25">
      <c r="A18" s="2" t="s">
        <v>5</v>
      </c>
      <c r="B18" s="11" t="s">
        <v>6</v>
      </c>
      <c r="C18" s="3" t="s">
        <v>7</v>
      </c>
      <c r="D18" s="3" t="s">
        <v>8</v>
      </c>
      <c r="E18" s="11" t="s">
        <v>9</v>
      </c>
    </row>
    <row r="19" spans="1:5" ht="18" x14ac:dyDescent="0.25">
      <c r="A19" s="8" t="str">
        <f>VLOOKUP(B19,'[1]LISTADO ATM'!$A$2:$C$820,3,0)</f>
        <v>ESTE</v>
      </c>
      <c r="B19" s="4">
        <v>843</v>
      </c>
      <c r="C19" s="4" t="str">
        <f>VLOOKUP(B19,'[1]LISTADO ATM'!$A$2:$B$820,2,0)</f>
        <v xml:space="preserve">ATM Oficina Romana Centro </v>
      </c>
      <c r="D19" s="20" t="s">
        <v>10</v>
      </c>
      <c r="E19" s="25">
        <v>335828143</v>
      </c>
    </row>
    <row r="20" spans="1:5" ht="18" x14ac:dyDescent="0.25">
      <c r="A20" s="8" t="str">
        <f>VLOOKUP(B20,'[1]LISTADO ATM'!$A$2:$C$820,3,0)</f>
        <v>DISTRITO NACIONAL</v>
      </c>
      <c r="B20" s="4">
        <v>243</v>
      </c>
      <c r="C20" s="4" t="str">
        <f>VLOOKUP(B20,'[1]LISTADO ATM'!$A$2:$B$820,2,0)</f>
        <v xml:space="preserve">ATM Autoservicio Plaza Central  </v>
      </c>
      <c r="D20" s="20" t="s">
        <v>10</v>
      </c>
      <c r="E20" s="25">
        <v>335828382</v>
      </c>
    </row>
    <row r="21" spans="1:5" ht="18" x14ac:dyDescent="0.25">
      <c r="A21" s="8" t="str">
        <f>VLOOKUP(B21,'[1]LISTADO ATM'!$A$2:$C$820,3,0)</f>
        <v>DISTRITO NACIONAL</v>
      </c>
      <c r="B21" s="4">
        <v>957</v>
      </c>
      <c r="C21" s="4" t="str">
        <f>VLOOKUP(B21,'[1]LISTADO ATM'!$A$2:$B$820,2,0)</f>
        <v xml:space="preserve">ATM Oficina Venezuela </v>
      </c>
      <c r="D21" s="20" t="s">
        <v>10</v>
      </c>
      <c r="E21" s="25">
        <v>335828383</v>
      </c>
    </row>
    <row r="22" spans="1:5" ht="18" x14ac:dyDescent="0.25">
      <c r="A22" s="8" t="str">
        <f>VLOOKUP(B22,'[1]LISTADO ATM'!$A$2:$C$820,3,0)</f>
        <v>DISTRITO NACIONAL</v>
      </c>
      <c r="B22" s="4">
        <v>235</v>
      </c>
      <c r="C22" s="4" t="str">
        <f>VLOOKUP(B22,'[1]LISTADO ATM'!$A$2:$B$820,2,0)</f>
        <v xml:space="preserve">ATM Oficina Multicentro La Sirena San Isidro </v>
      </c>
      <c r="D22" s="20" t="s">
        <v>10</v>
      </c>
      <c r="E22" s="25">
        <v>335828385</v>
      </c>
    </row>
    <row r="23" spans="1:5" ht="18" x14ac:dyDescent="0.25">
      <c r="A23" s="8" t="str">
        <f>VLOOKUP(B23,'[1]LISTADO ATM'!$A$2:$C$820,3,0)</f>
        <v>NORTE</v>
      </c>
      <c r="B23" s="4">
        <v>944</v>
      </c>
      <c r="C23" s="4" t="str">
        <f>VLOOKUP(B23,'[1]LISTADO ATM'!$A$2:$B$820,2,0)</f>
        <v xml:space="preserve">ATM UNP Mao </v>
      </c>
      <c r="D23" s="20" t="s">
        <v>10</v>
      </c>
      <c r="E23" s="25">
        <v>335828387</v>
      </c>
    </row>
    <row r="24" spans="1:5" ht="18" x14ac:dyDescent="0.25">
      <c r="A24" s="8" t="str">
        <f>VLOOKUP(B24,'[1]LISTADO ATM'!$A$2:$C$820,3,0)</f>
        <v>DISTRITO NACIONAL</v>
      </c>
      <c r="B24" s="4">
        <v>486</v>
      </c>
      <c r="C24" s="4" t="str">
        <f>VLOOKUP(B24,'[1]LISTADO ATM'!$A$2:$B$820,2,0)</f>
        <v xml:space="preserve">ATM Olé La Caleta </v>
      </c>
      <c r="D24" s="20" t="s">
        <v>10</v>
      </c>
      <c r="E24" s="25">
        <v>335828388</v>
      </c>
    </row>
    <row r="25" spans="1:5" ht="18" x14ac:dyDescent="0.25">
      <c r="A25" s="8" t="str">
        <f>VLOOKUP(B25,'[1]LISTADO ATM'!$A$2:$C$820,3,0)</f>
        <v>ESTE</v>
      </c>
      <c r="B25" s="4">
        <v>612</v>
      </c>
      <c r="C25" s="4" t="str">
        <f>VLOOKUP(B25,'[1]LISTADO ATM'!$A$2:$B$820,2,0)</f>
        <v xml:space="preserve">ATM Plaza Orense (La Romana) </v>
      </c>
      <c r="D25" s="20" t="s">
        <v>10</v>
      </c>
      <c r="E25" s="25">
        <v>335828389</v>
      </c>
    </row>
    <row r="26" spans="1:5" ht="18" x14ac:dyDescent="0.25">
      <c r="A26" s="8" t="str">
        <f>VLOOKUP(B26,'[1]LISTADO ATM'!$A$2:$C$820,3,0)</f>
        <v>DISTRITO NACIONAL</v>
      </c>
      <c r="B26" s="4">
        <v>734</v>
      </c>
      <c r="C26" s="4" t="str">
        <f>VLOOKUP(B26,'[1]LISTADO ATM'!$A$2:$B$820,2,0)</f>
        <v xml:space="preserve">ATM Oficina Independencia I </v>
      </c>
      <c r="D26" s="20" t="s">
        <v>10</v>
      </c>
      <c r="E26" s="25">
        <v>335828405</v>
      </c>
    </row>
    <row r="27" spans="1:5" ht="18" x14ac:dyDescent="0.25">
      <c r="A27" s="8" t="str">
        <f>VLOOKUP(B27,'[1]LISTADO ATM'!$A$2:$C$820,3,0)</f>
        <v>ESTE</v>
      </c>
      <c r="B27" s="4">
        <v>293</v>
      </c>
      <c r="C27" s="4" t="str">
        <f>VLOOKUP(B27,'[1]LISTADO ATM'!$A$2:$B$820,2,0)</f>
        <v xml:space="preserve">ATM S/M Nueva Visión (San Pedro) </v>
      </c>
      <c r="D27" s="20" t="s">
        <v>10</v>
      </c>
      <c r="E27" s="25">
        <v>335828406</v>
      </c>
    </row>
    <row r="28" spans="1:5" ht="18" x14ac:dyDescent="0.25">
      <c r="A28" s="8" t="str">
        <f>VLOOKUP(B28,'[1]LISTADO ATM'!$A$2:$C$820,3,0)</f>
        <v>DISTRITO NACIONAL</v>
      </c>
      <c r="B28" s="4">
        <v>835</v>
      </c>
      <c r="C28" s="4" t="str">
        <f>VLOOKUP(B28,'[1]LISTADO ATM'!$A$2:$B$820,2,0)</f>
        <v xml:space="preserve">ATM UNP Megacentro </v>
      </c>
      <c r="D28" s="20" t="s">
        <v>10</v>
      </c>
      <c r="E28" s="25">
        <v>335828408</v>
      </c>
    </row>
    <row r="29" spans="1:5" ht="18" x14ac:dyDescent="0.25">
      <c r="A29" s="8" t="str">
        <f>VLOOKUP(B29,'[1]LISTADO ATM'!$A$2:$C$820,3,0)</f>
        <v>DISTRITO NACIONAL</v>
      </c>
      <c r="B29" s="4">
        <v>325</v>
      </c>
      <c r="C29" s="4" t="str">
        <f>VLOOKUP(B29,'[1]LISTADO ATM'!$A$2:$B$820,2,0)</f>
        <v>ATM Casa Edwin</v>
      </c>
      <c r="D29" s="20" t="s">
        <v>10</v>
      </c>
      <c r="E29" s="25">
        <v>335828417</v>
      </c>
    </row>
    <row r="30" spans="1:5" ht="18" x14ac:dyDescent="0.25">
      <c r="A30" s="8" t="str">
        <f>VLOOKUP(B30,'[1]LISTADO ATM'!$A$2:$C$820,3,0)</f>
        <v>NORTE</v>
      </c>
      <c r="B30" s="4">
        <v>645</v>
      </c>
      <c r="C30" s="4" t="str">
        <f>VLOOKUP(B30,'[1]LISTADO ATM'!$A$2:$B$820,2,0)</f>
        <v xml:space="preserve">ATM UNP Cabrera </v>
      </c>
      <c r="D30" s="20" t="s">
        <v>10</v>
      </c>
      <c r="E30" s="21">
        <v>335828431</v>
      </c>
    </row>
    <row r="31" spans="1:5" ht="18" x14ac:dyDescent="0.25">
      <c r="A31" s="8" t="str">
        <f>VLOOKUP(B31,'[1]LISTADO ATM'!$A$2:$C$820,3,0)</f>
        <v>DISTRITO NACIONAL</v>
      </c>
      <c r="B31" s="4">
        <v>390</v>
      </c>
      <c r="C31" s="4" t="str">
        <f>VLOOKUP(B31,'[1]LISTADO ATM'!$A$2:$B$820,2,0)</f>
        <v xml:space="preserve">ATM Oficina Boca Chica II </v>
      </c>
      <c r="D31" s="20" t="s">
        <v>10</v>
      </c>
      <c r="E31" s="25">
        <v>335828432</v>
      </c>
    </row>
    <row r="32" spans="1:5" ht="18" x14ac:dyDescent="0.25">
      <c r="A32" s="8" t="str">
        <f>VLOOKUP(B32,'[1]LISTADO ATM'!$A$2:$C$820,3,0)</f>
        <v>ESTE</v>
      </c>
      <c r="B32" s="4">
        <v>1</v>
      </c>
      <c r="C32" s="4" t="str">
        <f>VLOOKUP(B32,'[1]LISTADO ATM'!$A$2:$B$820,2,0)</f>
        <v>ATM S/M San Rafael del Yuma</v>
      </c>
      <c r="D32" s="20" t="s">
        <v>10</v>
      </c>
      <c r="E32" s="21">
        <v>335828436</v>
      </c>
    </row>
    <row r="33" spans="1:5" ht="18" x14ac:dyDescent="0.25">
      <c r="A33" s="8" t="str">
        <f>VLOOKUP(B33,'[1]LISTADO ATM'!$A$2:$C$820,3,0)</f>
        <v>DISTRITO NACIONAL</v>
      </c>
      <c r="B33" s="4">
        <v>883</v>
      </c>
      <c r="C33" s="4" t="str">
        <f>VLOOKUP(B33,'[1]LISTADO ATM'!$A$2:$B$820,2,0)</f>
        <v xml:space="preserve">ATM Oficina Filadelfia Plaza </v>
      </c>
      <c r="D33" s="20" t="s">
        <v>10</v>
      </c>
      <c r="E33" s="25">
        <v>335828437</v>
      </c>
    </row>
    <row r="34" spans="1:5" ht="18.75" thickBot="1" x14ac:dyDescent="0.3">
      <c r="A34" s="9" t="s">
        <v>11</v>
      </c>
      <c r="B34" s="10">
        <f>COUNT(B19:B33)</f>
        <v>15</v>
      </c>
      <c r="C34" s="19"/>
      <c r="D34" s="19"/>
      <c r="E34" s="19"/>
    </row>
    <row r="35" spans="1:5" ht="15.75" thickBot="1" x14ac:dyDescent="0.3">
      <c r="E35" s="7"/>
    </row>
    <row r="36" spans="1:5" ht="18.75" thickBot="1" x14ac:dyDescent="0.3">
      <c r="A36" s="44" t="s">
        <v>17</v>
      </c>
      <c r="B36" s="45"/>
      <c r="C36" s="45"/>
      <c r="D36" s="45"/>
      <c r="E36" s="46"/>
    </row>
    <row r="37" spans="1:5" ht="18" x14ac:dyDescent="0.25">
      <c r="A37" s="2" t="s">
        <v>5</v>
      </c>
      <c r="B37" s="11" t="s">
        <v>6</v>
      </c>
      <c r="C37" s="3" t="s">
        <v>7</v>
      </c>
      <c r="D37" s="3" t="s">
        <v>8</v>
      </c>
      <c r="E37" s="11" t="s">
        <v>9</v>
      </c>
    </row>
    <row r="38" spans="1:5" ht="25.5" customHeight="1" x14ac:dyDescent="0.25">
      <c r="A38" s="8" t="str">
        <f>VLOOKUP(B38,'[1]LISTADO ATM'!$A$2:$C$820,3,0)</f>
        <v>DISTRITO NACIONAL</v>
      </c>
      <c r="B38" s="4">
        <v>938</v>
      </c>
      <c r="C38" s="4" t="str">
        <f>VLOOKUP(B38,'[1]LISTADO ATM'!$A$2:$B$820,2,0)</f>
        <v xml:space="preserve">ATM Autobanco Oficina Filadelfia Plaza </v>
      </c>
      <c r="D38" s="4" t="s">
        <v>13</v>
      </c>
      <c r="E38" s="25">
        <v>335827768</v>
      </c>
    </row>
    <row r="39" spans="1:5" ht="21.75" customHeight="1" x14ac:dyDescent="0.25">
      <c r="A39" s="8" t="str">
        <f>VLOOKUP(B39,'[1]LISTADO ATM'!$A$2:$C$820,3,0)</f>
        <v>DISTRITO NACIONAL</v>
      </c>
      <c r="B39" s="4">
        <v>600</v>
      </c>
      <c r="C39" s="4" t="str">
        <f>VLOOKUP(B39,'[1]LISTADO ATM'!$A$2:$B$820,2,0)</f>
        <v>ATM S/M Bravo Hipica</v>
      </c>
      <c r="D39" s="4" t="s">
        <v>13</v>
      </c>
      <c r="E39" s="25">
        <v>335828252</v>
      </c>
    </row>
    <row r="40" spans="1:5" ht="21.75" customHeight="1" x14ac:dyDescent="0.25">
      <c r="A40" s="8" t="str">
        <f>VLOOKUP(B40,'[1]LISTADO ATM'!$A$2:$C$820,3,0)</f>
        <v>DISTRITO NACIONAL</v>
      </c>
      <c r="B40" s="4">
        <v>970</v>
      </c>
      <c r="C40" s="4" t="str">
        <f>VLOOKUP(B40,'[1]LISTADO ATM'!$A$2:$B$820,2,0)</f>
        <v xml:space="preserve">ATM S/M Olé Haina </v>
      </c>
      <c r="D40" s="4" t="s">
        <v>13</v>
      </c>
      <c r="E40" s="25">
        <v>335828402</v>
      </c>
    </row>
    <row r="41" spans="1:5" ht="21.75" customHeight="1" x14ac:dyDescent="0.25">
      <c r="A41" s="8" t="str">
        <f>VLOOKUP(B41,'[1]LISTADO ATM'!$A$2:$C$820,3,0)</f>
        <v>SUR</v>
      </c>
      <c r="B41" s="4">
        <v>616</v>
      </c>
      <c r="C41" s="4" t="str">
        <f>VLOOKUP(B41,'[1]LISTADO ATM'!$A$2:$B$820,2,0)</f>
        <v xml:space="preserve">ATM 5ta. Brigada Barahona </v>
      </c>
      <c r="D41" s="4" t="s">
        <v>13</v>
      </c>
      <c r="E41" s="25">
        <v>335828407</v>
      </c>
    </row>
    <row r="42" spans="1:5" ht="24" customHeight="1" x14ac:dyDescent="0.25">
      <c r="A42" s="8" t="str">
        <f>VLOOKUP(B42,'[1]LISTADO ATM'!$A$2:$C$820,3,0)</f>
        <v>DISTRITO NACIONAL</v>
      </c>
      <c r="B42" s="4">
        <v>911</v>
      </c>
      <c r="C42" s="4" t="str">
        <f>VLOOKUP(B42,'[1]LISTADO ATM'!$A$2:$B$820,2,0)</f>
        <v xml:space="preserve">ATM Oficina Venezuela II </v>
      </c>
      <c r="D42" s="4" t="s">
        <v>13</v>
      </c>
      <c r="E42" s="25">
        <v>335828438</v>
      </c>
    </row>
    <row r="43" spans="1:5" ht="25.5" customHeight="1" x14ac:dyDescent="0.25">
      <c r="A43" s="8" t="str">
        <f>VLOOKUP(B43,'[1]LISTADO ATM'!$A$2:$C$820,3,0)</f>
        <v>SUR</v>
      </c>
      <c r="B43" s="4">
        <v>825</v>
      </c>
      <c r="C43" s="4" t="str">
        <f>VLOOKUP(B43,'[1]LISTADO ATM'!$A$2:$B$820,2,0)</f>
        <v xml:space="preserve">ATM Estacion Eco Cibeles (Las Matas de Farfán) </v>
      </c>
      <c r="D43" s="4" t="s">
        <v>13</v>
      </c>
      <c r="E43" s="25">
        <v>335828434</v>
      </c>
    </row>
    <row r="44" spans="1:5" ht="24" customHeight="1" x14ac:dyDescent="0.25">
      <c r="A44" s="8" t="str">
        <f>VLOOKUP(B44,'[1]LISTADO ATM'!$A$2:$C$820,3,0)</f>
        <v>NORTE</v>
      </c>
      <c r="B44" s="4">
        <v>638</v>
      </c>
      <c r="C44" s="4" t="str">
        <f>VLOOKUP(B44,'[1]LISTADO ATM'!$A$2:$B$820,2,0)</f>
        <v xml:space="preserve">ATM S/M Yoma </v>
      </c>
      <c r="D44" s="4" t="s">
        <v>13</v>
      </c>
      <c r="E44" s="25" t="s">
        <v>24</v>
      </c>
    </row>
    <row r="45" spans="1:5" ht="18.75" thickBot="1" x14ac:dyDescent="0.3">
      <c r="A45" s="5" t="s">
        <v>11</v>
      </c>
      <c r="B45" s="10">
        <f>COUNT(B38:B44)</f>
        <v>7</v>
      </c>
      <c r="C45" s="19"/>
      <c r="D45" s="28"/>
      <c r="E45" s="29"/>
    </row>
    <row r="46" spans="1:5" ht="15.75" thickBot="1" x14ac:dyDescent="0.3">
      <c r="E46" s="7"/>
    </row>
    <row r="47" spans="1:5" ht="18.75" thickBot="1" x14ac:dyDescent="0.3">
      <c r="A47" s="44" t="s">
        <v>15</v>
      </c>
      <c r="B47" s="45"/>
      <c r="C47" s="45"/>
      <c r="D47" s="47"/>
      <c r="E47" s="48"/>
    </row>
    <row r="48" spans="1:5" ht="18" x14ac:dyDescent="0.25">
      <c r="A48" s="11" t="s">
        <v>5</v>
      </c>
      <c r="B48" s="11" t="s">
        <v>6</v>
      </c>
      <c r="C48" s="6" t="s">
        <v>7</v>
      </c>
      <c r="D48" s="24" t="s">
        <v>8</v>
      </c>
      <c r="E48" s="11" t="s">
        <v>9</v>
      </c>
    </row>
    <row r="49" spans="1:5" ht="18" x14ac:dyDescent="0.25">
      <c r="A49" s="4" t="str">
        <f>VLOOKUP(B49,'[1]LISTADO ATM'!$A$2:$C$820,3,0)</f>
        <v>DISTRITO NACIONAL</v>
      </c>
      <c r="B49" s="4">
        <v>686</v>
      </c>
      <c r="C49" s="4" t="str">
        <f>VLOOKUP(B49,'[1]LISTADO ATM'!$A$2:$B$820,2,0)</f>
        <v>ATM Autoservicio Oficina Máximo Gómez</v>
      </c>
      <c r="D49" s="4" t="s">
        <v>16</v>
      </c>
      <c r="E49" s="21">
        <v>335827808</v>
      </c>
    </row>
    <row r="50" spans="1:5" ht="18" x14ac:dyDescent="0.25">
      <c r="A50" s="4" t="str">
        <f>VLOOKUP(B50,'[1]LISTADO ATM'!$A$2:$C$820,3,0)</f>
        <v>DISTRITO NACIONAL</v>
      </c>
      <c r="B50" s="4">
        <v>527</v>
      </c>
      <c r="C50" s="4" t="str">
        <f>VLOOKUP(B50,'[1]LISTADO ATM'!$A$2:$B$820,2,0)</f>
        <v>ATM Oficina Zona Oriental II</v>
      </c>
      <c r="D50" s="4" t="s">
        <v>16</v>
      </c>
      <c r="E50" s="21">
        <v>335828080</v>
      </c>
    </row>
    <row r="51" spans="1:5" ht="18" x14ac:dyDescent="0.25">
      <c r="A51" s="4" t="str">
        <f>VLOOKUP(B51,'[1]LISTADO ATM'!$A$2:$C$820,3,0)</f>
        <v>DISTRITO NACIONAL</v>
      </c>
      <c r="B51" s="4">
        <v>192</v>
      </c>
      <c r="C51" s="4" t="str">
        <f>VLOOKUP(B51,'[1]LISTADO ATM'!$A$2:$B$820,2,0)</f>
        <v xml:space="preserve">ATM Autobanco Luperón II </v>
      </c>
      <c r="D51" s="4" t="s">
        <v>16</v>
      </c>
      <c r="E51" s="21">
        <v>335826393</v>
      </c>
    </row>
    <row r="52" spans="1:5" ht="18" x14ac:dyDescent="0.25">
      <c r="A52" s="4" t="str">
        <f>VLOOKUP(B52,'[1]LISTADO ATM'!$A$2:$C$820,3,0)</f>
        <v>NORTE</v>
      </c>
      <c r="B52" s="4">
        <v>956</v>
      </c>
      <c r="C52" s="4" t="str">
        <f>VLOOKUP(B52,'[1]LISTADO ATM'!$A$2:$B$820,2,0)</f>
        <v xml:space="preserve">ATM Autoservicio El Jaya (SFM) </v>
      </c>
      <c r="D52" s="4" t="s">
        <v>23</v>
      </c>
      <c r="E52" s="21">
        <v>335828420</v>
      </c>
    </row>
    <row r="53" spans="1:5" ht="18" x14ac:dyDescent="0.25">
      <c r="A53" s="4" t="str">
        <f>VLOOKUP(B53,'[1]LISTADO ATM'!$A$2:$C$820,3,0)</f>
        <v>NORTE</v>
      </c>
      <c r="B53" s="4">
        <v>52</v>
      </c>
      <c r="C53" s="4" t="str">
        <f>VLOOKUP(B53,'[1]LISTADO ATM'!$A$2:$B$820,2,0)</f>
        <v xml:space="preserve">ATM Oficina Jarabacoa </v>
      </c>
      <c r="D53" s="4" t="s">
        <v>16</v>
      </c>
      <c r="E53" s="21">
        <v>335828421</v>
      </c>
    </row>
    <row r="54" spans="1:5" ht="18" x14ac:dyDescent="0.25">
      <c r="A54" s="4" t="str">
        <f>VLOOKUP(B54,'[1]LISTADO ATM'!$A$2:$C$820,3,0)</f>
        <v>NORTE</v>
      </c>
      <c r="B54" s="4">
        <v>380</v>
      </c>
      <c r="C54" s="4" t="str">
        <f>VLOOKUP(B54,'[1]LISTADO ATM'!$A$2:$B$820,2,0)</f>
        <v xml:space="preserve">ATM Oficina Navarrete </v>
      </c>
      <c r="D54" s="4" t="s">
        <v>16</v>
      </c>
      <c r="E54" s="21">
        <v>335828423</v>
      </c>
    </row>
    <row r="55" spans="1:5" ht="18.75" thickBot="1" x14ac:dyDescent="0.3">
      <c r="A55" s="5" t="s">
        <v>11</v>
      </c>
      <c r="B55" s="10">
        <f>COUNT(B49:B54)</f>
        <v>6</v>
      </c>
      <c r="C55" s="27"/>
      <c r="D55" s="23"/>
      <c r="E55" s="23"/>
    </row>
    <row r="56" spans="1:5" ht="15.75" thickBot="1" x14ac:dyDescent="0.3">
      <c r="E56" s="7"/>
    </row>
    <row r="57" spans="1:5" ht="18.75" thickBot="1" x14ac:dyDescent="0.3">
      <c r="A57" s="49" t="s">
        <v>12</v>
      </c>
      <c r="B57" s="50"/>
      <c r="D57" s="7"/>
      <c r="E57" s="7"/>
    </row>
    <row r="58" spans="1:5" ht="18.75" thickBot="1" x14ac:dyDescent="0.3">
      <c r="A58" s="51">
        <f>+B34+B45+B55</f>
        <v>28</v>
      </c>
      <c r="B58" s="52"/>
    </row>
    <row r="59" spans="1:5" ht="15.75" thickBot="1" x14ac:dyDescent="0.3">
      <c r="E59" s="7"/>
    </row>
    <row r="60" spans="1:5" ht="18.75" thickBot="1" x14ac:dyDescent="0.3">
      <c r="A60" s="44" t="s">
        <v>19</v>
      </c>
      <c r="B60" s="45"/>
      <c r="C60" s="45"/>
      <c r="D60" s="45"/>
      <c r="E60" s="46"/>
    </row>
    <row r="61" spans="1:5" ht="18" x14ac:dyDescent="0.25">
      <c r="A61" s="11" t="s">
        <v>5</v>
      </c>
      <c r="B61" s="11" t="s">
        <v>6</v>
      </c>
      <c r="C61" s="6" t="s">
        <v>7</v>
      </c>
      <c r="D61" s="53" t="s">
        <v>8</v>
      </c>
      <c r="E61" s="54"/>
    </row>
    <row r="62" spans="1:5" ht="18" x14ac:dyDescent="0.25">
      <c r="A62" s="4" t="str">
        <f>VLOOKUP(B62,'[1]LISTADO ATM'!$A$2:$C$820,3,0)</f>
        <v>DISTRITO NACIONAL</v>
      </c>
      <c r="B62" s="4">
        <v>812</v>
      </c>
      <c r="C62" s="4" t="str">
        <f>VLOOKUP(B62,'[1]LISTADO ATM'!$A$2:$B$820,2,0)</f>
        <v xml:space="preserve">ATM Canasta del Pueblo </v>
      </c>
      <c r="D62" s="30" t="s">
        <v>14</v>
      </c>
      <c r="E62" s="31"/>
    </row>
    <row r="63" spans="1:5" ht="18" x14ac:dyDescent="0.25">
      <c r="A63" s="4" t="str">
        <f>VLOOKUP(B63,'[1]LISTADO ATM'!$A$2:$C$820,3,0)</f>
        <v>NORTE</v>
      </c>
      <c r="B63" s="4">
        <v>749</v>
      </c>
      <c r="C63" s="4" t="str">
        <f>VLOOKUP(B63,'[1]LISTADO ATM'!$A$2:$B$820,2,0)</f>
        <v xml:space="preserve">ATM Oficina Yaque </v>
      </c>
      <c r="D63" s="30" t="s">
        <v>22</v>
      </c>
      <c r="E63" s="31"/>
    </row>
    <row r="64" spans="1:5" ht="18" x14ac:dyDescent="0.25">
      <c r="A64" s="4" t="str">
        <f>VLOOKUP(B64,'[1]LISTADO ATM'!$A$2:$C$820,3,0)</f>
        <v>DISTRITO NACIONAL</v>
      </c>
      <c r="B64" s="4">
        <v>434</v>
      </c>
      <c r="C64" s="4" t="str">
        <f>VLOOKUP(B64,'[1]LISTADO ATM'!$A$2:$B$820,2,0)</f>
        <v xml:space="preserve">ATM Generadora Hidroeléctrica Dom. (EGEHID) </v>
      </c>
      <c r="D64" s="30" t="s">
        <v>14</v>
      </c>
      <c r="E64" s="31"/>
    </row>
    <row r="65" spans="1:5" ht="18" x14ac:dyDescent="0.25">
      <c r="A65" s="4" t="str">
        <f>VLOOKUP(B65,'[1]LISTADO ATM'!$A$2:$C$820,3,0)</f>
        <v>DISTRITO NACIONAL</v>
      </c>
      <c r="B65" s="4">
        <v>85</v>
      </c>
      <c r="C65" s="4" t="str">
        <f>VLOOKUP(B65,'[1]LISTADO ATM'!$A$2:$B$820,2,0)</f>
        <v xml:space="preserve">ATM Oficina San Isidro (Fuerza Aérea) </v>
      </c>
      <c r="D65" s="30" t="s">
        <v>22</v>
      </c>
      <c r="E65" s="31"/>
    </row>
    <row r="66" spans="1:5" ht="18" x14ac:dyDescent="0.25">
      <c r="A66" s="4" t="str">
        <f>VLOOKUP(B66,'[1]LISTADO ATM'!$A$2:$C$820,3,0)</f>
        <v>DISTRITO NACIONAL</v>
      </c>
      <c r="B66" s="4">
        <v>715</v>
      </c>
      <c r="C66" s="4" t="str">
        <f>VLOOKUP(B66,'[1]LISTADO ATM'!$A$2:$B$820,2,0)</f>
        <v xml:space="preserve">ATM Oficina 27 de Febrero (Lobby) </v>
      </c>
      <c r="D66" s="30" t="s">
        <v>14</v>
      </c>
      <c r="E66" s="31"/>
    </row>
    <row r="67" spans="1:5" ht="18" x14ac:dyDescent="0.25">
      <c r="A67" s="4" t="str">
        <f>VLOOKUP(B67,'[1]LISTADO ATM'!$A$2:$C$820,3,0)</f>
        <v>DISTRITO NACIONAL</v>
      </c>
      <c r="B67" s="4">
        <v>515</v>
      </c>
      <c r="C67" s="4" t="str">
        <f>VLOOKUP(B67,'[1]LISTADO ATM'!$A$2:$B$820,2,0)</f>
        <v xml:space="preserve">ATM Oficina Agora Mall I </v>
      </c>
      <c r="D67" s="30" t="s">
        <v>22</v>
      </c>
      <c r="E67" s="31"/>
    </row>
    <row r="68" spans="1:5" ht="18" x14ac:dyDescent="0.25">
      <c r="A68" s="4" t="str">
        <f>VLOOKUP(B68,'[1]LISTADO ATM'!$A$2:$C$820,3,0)</f>
        <v>DISTRITO NACIONAL</v>
      </c>
      <c r="B68" s="4">
        <v>566</v>
      </c>
      <c r="C68" s="4" t="str">
        <f>VLOOKUP(B68,'[1]LISTADO ATM'!$A$2:$B$820,2,0)</f>
        <v xml:space="preserve">ATM Hiper Olé Aut. Duarte </v>
      </c>
      <c r="D68" s="30" t="s">
        <v>14</v>
      </c>
      <c r="E68" s="31"/>
    </row>
    <row r="69" spans="1:5" ht="18" x14ac:dyDescent="0.25">
      <c r="A69" s="4" t="str">
        <f>VLOOKUP(B69,'[1]LISTADO ATM'!$A$2:$C$820,3,0)</f>
        <v>DISTRITO NACIONAL</v>
      </c>
      <c r="B69" s="4">
        <v>931</v>
      </c>
      <c r="C69" s="4" t="str">
        <f>VLOOKUP(B69,'[1]LISTADO ATM'!$A$2:$B$820,2,0)</f>
        <v xml:space="preserve">ATM Autobanco Luperón I </v>
      </c>
      <c r="D69" s="30" t="s">
        <v>22</v>
      </c>
      <c r="E69" s="31"/>
    </row>
    <row r="70" spans="1:5" ht="18.75" thickBot="1" x14ac:dyDescent="0.3">
      <c r="A70" s="5" t="s">
        <v>11</v>
      </c>
      <c r="B70" s="10">
        <f>COUNT(B62:B69)</f>
        <v>8</v>
      </c>
      <c r="C70" s="27"/>
      <c r="D70" s="23"/>
      <c r="E70" s="23"/>
    </row>
  </sheetData>
  <mergeCells count="21">
    <mergeCell ref="D66:E66"/>
    <mergeCell ref="D67:E67"/>
    <mergeCell ref="D68:E68"/>
    <mergeCell ref="D69:E69"/>
    <mergeCell ref="D65:E65"/>
    <mergeCell ref="A47:E47"/>
    <mergeCell ref="A57:B57"/>
    <mergeCell ref="A58:B58"/>
    <mergeCell ref="A60:E60"/>
    <mergeCell ref="A1:E1"/>
    <mergeCell ref="A2:E2"/>
    <mergeCell ref="A7:E7"/>
    <mergeCell ref="C10:E10"/>
    <mergeCell ref="A12:E12"/>
    <mergeCell ref="C15:E15"/>
    <mergeCell ref="A17:E17"/>
    <mergeCell ref="A36:E36"/>
    <mergeCell ref="D61:E61"/>
    <mergeCell ref="D62:E62"/>
    <mergeCell ref="D63:E63"/>
    <mergeCell ref="D64:E64"/>
  </mergeCells>
  <phoneticPr fontId="11" type="noConversion"/>
  <conditionalFormatting sqref="B34">
    <cfRule type="duplicateValues" dxfId="58" priority="77"/>
  </conditionalFormatting>
  <conditionalFormatting sqref="B15">
    <cfRule type="duplicateValues" dxfId="57" priority="76"/>
  </conditionalFormatting>
  <conditionalFormatting sqref="E62">
    <cfRule type="duplicateValues" dxfId="56" priority="75"/>
  </conditionalFormatting>
  <conditionalFormatting sqref="E63">
    <cfRule type="duplicateValues" dxfId="55" priority="74"/>
  </conditionalFormatting>
  <conditionalFormatting sqref="E63">
    <cfRule type="duplicateValues" dxfId="54" priority="73"/>
  </conditionalFormatting>
  <conditionalFormatting sqref="E64">
    <cfRule type="duplicateValues" dxfId="53" priority="71"/>
  </conditionalFormatting>
  <conditionalFormatting sqref="E19">
    <cfRule type="duplicateValues" dxfId="52" priority="69"/>
  </conditionalFormatting>
  <conditionalFormatting sqref="E70 E45:E47 E1:E7 E50:E61 E34:E36 E10:E12 E14:E17">
    <cfRule type="duplicateValues" dxfId="51" priority="62"/>
  </conditionalFormatting>
  <conditionalFormatting sqref="E70 E1:E7 E45:E47 E50:E61 E34:E36 E10:E12 E14:E17">
    <cfRule type="duplicateValues" dxfId="50" priority="61"/>
  </conditionalFormatting>
  <conditionalFormatting sqref="E20:E29">
    <cfRule type="duplicateValues" dxfId="49" priority="56"/>
  </conditionalFormatting>
  <conditionalFormatting sqref="E49">
    <cfRule type="duplicateValues" dxfId="48" priority="55"/>
  </conditionalFormatting>
  <conditionalFormatting sqref="E49">
    <cfRule type="duplicateValues" dxfId="47" priority="54"/>
  </conditionalFormatting>
  <conditionalFormatting sqref="B14">
    <cfRule type="duplicateValues" dxfId="46" priority="47"/>
  </conditionalFormatting>
  <conditionalFormatting sqref="B12 B14">
    <cfRule type="duplicateValues" dxfId="45" priority="46"/>
  </conditionalFormatting>
  <conditionalFormatting sqref="E33">
    <cfRule type="duplicateValues" dxfId="44" priority="40"/>
  </conditionalFormatting>
  <conditionalFormatting sqref="E33">
    <cfRule type="duplicateValues" dxfId="43" priority="39"/>
  </conditionalFormatting>
  <conditionalFormatting sqref="E30">
    <cfRule type="duplicateValues" dxfId="42" priority="35"/>
  </conditionalFormatting>
  <conditionalFormatting sqref="E32">
    <cfRule type="duplicateValues" dxfId="41" priority="28"/>
  </conditionalFormatting>
  <conditionalFormatting sqref="B31:B32">
    <cfRule type="duplicateValues" dxfId="40" priority="27"/>
  </conditionalFormatting>
  <conditionalFormatting sqref="E31">
    <cfRule type="duplicateValues" dxfId="39" priority="26"/>
  </conditionalFormatting>
  <conditionalFormatting sqref="E31">
    <cfRule type="duplicateValues" dxfId="38" priority="25"/>
  </conditionalFormatting>
  <conditionalFormatting sqref="B31:B32">
    <cfRule type="duplicateValues" dxfId="37" priority="29"/>
    <cfRule type="duplicateValues" dxfId="36" priority="30"/>
  </conditionalFormatting>
  <conditionalFormatting sqref="E31:E32">
    <cfRule type="duplicateValues" dxfId="35" priority="31"/>
  </conditionalFormatting>
  <conditionalFormatting sqref="E65">
    <cfRule type="duplicateValues" dxfId="34" priority="23"/>
  </conditionalFormatting>
  <conditionalFormatting sqref="E65">
    <cfRule type="duplicateValues" dxfId="33" priority="22"/>
  </conditionalFormatting>
  <conditionalFormatting sqref="E65">
    <cfRule type="duplicateValues" dxfId="32" priority="24"/>
  </conditionalFormatting>
  <conditionalFormatting sqref="E66">
    <cfRule type="duplicateValues" dxfId="31" priority="20"/>
  </conditionalFormatting>
  <conditionalFormatting sqref="E66">
    <cfRule type="duplicateValues" dxfId="30" priority="19"/>
  </conditionalFormatting>
  <conditionalFormatting sqref="E66">
    <cfRule type="duplicateValues" dxfId="29" priority="21"/>
  </conditionalFormatting>
  <conditionalFormatting sqref="E67">
    <cfRule type="duplicateValues" dxfId="28" priority="17"/>
  </conditionalFormatting>
  <conditionalFormatting sqref="E67">
    <cfRule type="duplicateValues" dxfId="27" priority="16"/>
  </conditionalFormatting>
  <conditionalFormatting sqref="E67">
    <cfRule type="duplicateValues" dxfId="26" priority="18"/>
  </conditionalFormatting>
  <conditionalFormatting sqref="E68">
    <cfRule type="duplicateValues" dxfId="25" priority="14"/>
  </conditionalFormatting>
  <conditionalFormatting sqref="E68">
    <cfRule type="duplicateValues" dxfId="24" priority="13"/>
  </conditionalFormatting>
  <conditionalFormatting sqref="E68">
    <cfRule type="duplicateValues" dxfId="23" priority="15"/>
  </conditionalFormatting>
  <conditionalFormatting sqref="E69">
    <cfRule type="duplicateValues" dxfId="22" priority="2"/>
  </conditionalFormatting>
  <conditionalFormatting sqref="E69">
    <cfRule type="duplicateValues" dxfId="21" priority="1"/>
  </conditionalFormatting>
  <conditionalFormatting sqref="E69">
    <cfRule type="duplicateValues" dxfId="20" priority="3"/>
  </conditionalFormatting>
  <conditionalFormatting sqref="E64">
    <cfRule type="duplicateValues" dxfId="19" priority="172"/>
  </conditionalFormatting>
  <conditionalFormatting sqref="E70 E1:E29 E34:E64">
    <cfRule type="duplicateValues" dxfId="18" priority="186"/>
  </conditionalFormatting>
  <conditionalFormatting sqref="B62:B70 B14:B17 B34:B36 B9:B12 B1:B3 B6:B7 B49:B60 B38:B47">
    <cfRule type="duplicateValues" dxfId="17" priority="216"/>
  </conditionalFormatting>
  <conditionalFormatting sqref="B62:B69">
    <cfRule type="duplicateValues" dxfId="16" priority="251"/>
  </conditionalFormatting>
  <conditionalFormatting sqref="B56:B60 B35:B36 B16:B17 B11 B9 B1:B3 B6:B7 B38:B46 B62:B69">
    <cfRule type="duplicateValues" dxfId="15" priority="253"/>
  </conditionalFormatting>
  <conditionalFormatting sqref="B62:B69 B11:B12 B14:B17 B34:B36 B9 B1:B3 B6:B7 B49:B60 B38:B47">
    <cfRule type="duplicateValues" dxfId="14" priority="263"/>
  </conditionalFormatting>
  <conditionalFormatting sqref="B47 B49:B55">
    <cfRule type="duplicateValues" dxfId="13" priority="278"/>
  </conditionalFormatting>
  <conditionalFormatting sqref="E38 E9">
    <cfRule type="duplicateValues" dxfId="12" priority="298"/>
  </conditionalFormatting>
  <conditionalFormatting sqref="E39:E44">
    <cfRule type="duplicateValues" dxfId="11" priority="300"/>
  </conditionalFormatting>
  <conditionalFormatting sqref="E19">
    <cfRule type="duplicateValues" dxfId="10" priority="333"/>
  </conditionalFormatting>
  <conditionalFormatting sqref="E20:E29">
    <cfRule type="duplicateValues" dxfId="9" priority="347"/>
  </conditionalFormatting>
  <conditionalFormatting sqref="B33">
    <cfRule type="duplicateValues" dxfId="8" priority="348"/>
  </conditionalFormatting>
  <conditionalFormatting sqref="B33">
    <cfRule type="duplicateValues" dxfId="7" priority="349"/>
    <cfRule type="duplicateValues" dxfId="6" priority="350"/>
  </conditionalFormatting>
  <conditionalFormatting sqref="B30">
    <cfRule type="duplicateValues" dxfId="5" priority="393"/>
  </conditionalFormatting>
  <conditionalFormatting sqref="B30">
    <cfRule type="duplicateValues" dxfId="4" priority="394"/>
    <cfRule type="duplicateValues" dxfId="3" priority="395"/>
  </conditionalFormatting>
  <conditionalFormatting sqref="B19:B33">
    <cfRule type="duplicateValues" dxfId="2" priority="424"/>
  </conditionalFormatting>
  <conditionalFormatting sqref="B1:B3 B6:B70">
    <cfRule type="duplicateValues" dxfId="1" priority="426"/>
    <cfRule type="duplicateValues" dxfId="0" priority="42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2021-03-21T06:26:31Z</dcterms:modified>
</cp:coreProperties>
</file>