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2\"/>
    </mc:Choice>
  </mc:AlternateContent>
  <bookViews>
    <workbookView xWindow="0" yWindow="0" windowWidth="28800" windowHeight="1227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  <c r="B110" i="1"/>
  <c r="C55" i="1"/>
  <c r="A55" i="1"/>
  <c r="A157" i="1" l="1"/>
  <c r="C157" i="1"/>
  <c r="B97" i="1"/>
  <c r="A108" i="1"/>
  <c r="A109" i="1"/>
  <c r="C108" i="1"/>
  <c r="C109" i="1"/>
  <c r="A92" i="1"/>
  <c r="A93" i="1"/>
  <c r="A94" i="1"/>
  <c r="A95" i="1"/>
  <c r="A96" i="1"/>
  <c r="C92" i="1"/>
  <c r="C93" i="1"/>
  <c r="C94" i="1"/>
  <c r="C95" i="1"/>
  <c r="C96" i="1"/>
  <c r="B158" i="1"/>
  <c r="A152" i="1"/>
  <c r="A153" i="1"/>
  <c r="A154" i="1"/>
  <c r="A155" i="1"/>
  <c r="A156" i="1"/>
  <c r="C152" i="1"/>
  <c r="C153" i="1"/>
  <c r="C154" i="1"/>
  <c r="C155" i="1"/>
  <c r="C156" i="1"/>
  <c r="A90" i="1"/>
  <c r="A91" i="1"/>
  <c r="C90" i="1"/>
  <c r="C91" i="1"/>
  <c r="A107" i="1"/>
  <c r="C107" i="1"/>
  <c r="A89" i="1"/>
  <c r="C89" i="1"/>
  <c r="A123" i="1"/>
  <c r="C123" i="1"/>
  <c r="B124" i="1"/>
  <c r="A86" i="1"/>
  <c r="A87" i="1"/>
  <c r="A88" i="1"/>
  <c r="C86" i="1"/>
  <c r="C87" i="1"/>
  <c r="C88" i="1"/>
  <c r="C122" i="1" l="1"/>
  <c r="A122" i="1"/>
  <c r="A106" i="1" l="1"/>
  <c r="C106" i="1"/>
  <c r="A85" i="1"/>
  <c r="C85" i="1"/>
  <c r="A84" i="1" l="1"/>
  <c r="C84" i="1"/>
  <c r="A146" i="1"/>
  <c r="A147" i="1"/>
  <c r="A148" i="1"/>
  <c r="A149" i="1"/>
  <c r="A150" i="1"/>
  <c r="A151" i="1"/>
  <c r="C151" i="1"/>
  <c r="C146" i="1"/>
  <c r="C147" i="1"/>
  <c r="C148" i="1"/>
  <c r="C149" i="1"/>
  <c r="C150" i="1"/>
  <c r="C145" i="1" l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05" i="1"/>
  <c r="A105" i="1"/>
  <c r="C104" i="1"/>
  <c r="A104" i="1"/>
  <c r="C103" i="1"/>
  <c r="A103" i="1"/>
  <c r="C102" i="1"/>
  <c r="A102" i="1"/>
  <c r="C54" i="1"/>
  <c r="A54" i="1"/>
  <c r="C101" i="1"/>
  <c r="A101" i="1"/>
  <c r="C53" i="1"/>
  <c r="A53" i="1"/>
  <c r="C52" i="1"/>
  <c r="A52" i="1"/>
  <c r="C83" i="1"/>
  <c r="A83" i="1"/>
  <c r="C82" i="1"/>
  <c r="A82" i="1"/>
  <c r="C81" i="1"/>
  <c r="A81" i="1"/>
  <c r="C80" i="1"/>
  <c r="A80" i="1"/>
  <c r="C79" i="1"/>
  <c r="A79" i="1"/>
  <c r="C51" i="1"/>
  <c r="A51" i="1"/>
  <c r="C50" i="1"/>
  <c r="A50" i="1"/>
  <c r="C78" i="1"/>
  <c r="A78" i="1"/>
  <c r="C77" i="1"/>
  <c r="A77" i="1"/>
  <c r="C76" i="1"/>
  <c r="A76" i="1"/>
  <c r="C75" i="1"/>
  <c r="A75" i="1"/>
  <c r="C49" i="1"/>
  <c r="A49" i="1"/>
  <c r="C48" i="1"/>
  <c r="A48" i="1"/>
  <c r="C74" i="1"/>
  <c r="A74" i="1"/>
  <c r="C47" i="1"/>
  <c r="A47" i="1"/>
  <c r="B70" i="1"/>
  <c r="C69" i="1"/>
  <c r="A69" i="1"/>
  <c r="C68" i="1"/>
  <c r="A68" i="1"/>
  <c r="C67" i="1"/>
  <c r="A67" i="1"/>
  <c r="C66" i="1"/>
  <c r="A66" i="1"/>
  <c r="C65" i="1"/>
  <c r="A65" i="1"/>
  <c r="C64" i="1"/>
  <c r="A64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A127" i="1" l="1"/>
</calcChain>
</file>

<file path=xl/sharedStrings.xml><?xml version="1.0" encoding="utf-8"?>
<sst xmlns="http://schemas.openxmlformats.org/spreadsheetml/2006/main" count="196" uniqueCount="56">
  <si>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</si>
  <si>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</si>
  <si>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</si>
  <si>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</si>
  <si>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</si>
  <si>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</si>
  <si>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</si>
  <si>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</si>
  <si>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</si>
  <si>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</si>
  <si>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</si>
  <si>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</si>
  <si>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</si>
  <si>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</si>
  <si>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</si>
  <si>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</si>
  <si>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</si>
  <si>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</si>
  <si>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</si>
  <si>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</si>
  <si>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</si>
  <si>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</si>
  <si>
    <t xml:space="preserve">2 Gavetas Fallando + 1 Vacías </t>
  </si>
  <si>
    <t>Abastecido</t>
  </si>
  <si>
    <t>335828527</t>
  </si>
  <si>
    <t>335828645</t>
  </si>
  <si>
    <t>335828528</t>
  </si>
  <si>
    <t>335828529</t>
  </si>
  <si>
    <t>335829261</t>
  </si>
  <si>
    <t>335828978</t>
  </si>
  <si>
    <t>335828674</t>
  </si>
  <si>
    <t>335828545</t>
  </si>
  <si>
    <t>335828558</t>
  </si>
  <si>
    <t>335829290</t>
  </si>
  <si>
    <t>335829384</t>
  </si>
  <si>
    <t>335828526</t>
  </si>
  <si>
    <t>335829800</t>
  </si>
  <si>
    <t>335829782</t>
  </si>
  <si>
    <t>335828618</t>
  </si>
  <si>
    <t>335829747</t>
  </si>
  <si>
    <t>335829839</t>
  </si>
  <si>
    <t>335829572</t>
  </si>
  <si>
    <t>335828602</t>
  </si>
  <si>
    <t>335829624</t>
  </si>
  <si>
    <t>335829753</t>
  </si>
  <si>
    <t>335829775</t>
  </si>
  <si>
    <t>GAVETA DE DEPOSITO LLENA</t>
  </si>
  <si>
    <t>335829662</t>
  </si>
  <si>
    <t>335829628</t>
  </si>
  <si>
    <t>335828521</t>
  </si>
  <si>
    <t>GAVETA DE DEPÓSITOS LLENA</t>
  </si>
  <si>
    <t>335829756</t>
  </si>
  <si>
    <t>335829761</t>
  </si>
  <si>
    <t>GAVETA DE RECHAZO LLENA</t>
  </si>
  <si>
    <t>335830031</t>
  </si>
  <si>
    <t>1 Gavetas Vacías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</si>
</sst>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A35" zoomScale="80" zoomScaleNormal="80" workbookViewId="0">
      <selection activeCell="G72" sqref="G72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3.140625" bestFit="1" customWidth="1"/>
    <col min="4" max="4" width="39.28515625" bestFit="1" customWidth="1"/>
    <col min="5" max="5" width="24.28515625" customWidth="1"/>
  </cols>
  <sheetData>
    <row r="1" spans="1:5" ht="22.5" x14ac:dyDescent="0.25">
      <c r="A1" s="38" t="s">
        <v>1</v>
      </c>
      <c r="B1" s="39"/>
      <c r="C1" s="39"/>
      <c r="D1" s="39"/>
      <c r="E1" s="40"/>
    </row>
    <row r="2" spans="1:5" ht="25.5" x14ac:dyDescent="0.25">
      <c r="A2" s="41" t="s">
        <v>0</v>
      </c>
      <c r="B2" s="42"/>
      <c r="C2" s="42"/>
      <c r="D2" s="42"/>
      <c r="E2" s="43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44277.25</v>
      </c>
      <c r="C4" s="1"/>
      <c r="D4" s="1"/>
      <c r="E4" s="16"/>
    </row>
    <row r="5" spans="1:5" ht="18.75" thickBot="1" x14ac:dyDescent="0.3">
      <c r="A5" s="12" t="s">
        <v>3</v>
      </c>
      <c r="B5" s="14">
        <v>44277.708333333336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4" t="s">
        <v>4</v>
      </c>
      <c r="B7" s="45"/>
      <c r="C7" s="45"/>
      <c r="D7" s="45"/>
      <c r="E7" s="46"/>
    </row>
    <row r="8" spans="1:5" ht="18" x14ac:dyDescent="0.25">
      <c r="A8" s="2" t="s">
        <v>5</v>
      </c>
      <c r="B8" s="11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8" t="str">
        <f>VLOOKUP(B9,'[1]LISTADO ATM'!$A$2:$C$820,3,0)</f>
        <v>ESTE</v>
      </c>
      <c r="B9" s="4">
        <v>1</v>
      </c>
      <c r="C9" s="4" t="str">
        <f>VLOOKUP(B9,'[1]LISTADO ATM'!$A$2:$B$820,2,0)</f>
        <v>ATM S/M San Rafael del Yuma</v>
      </c>
      <c r="D9" s="22" t="s">
        <v>23</v>
      </c>
      <c r="E9" s="30">
        <v>335828436</v>
      </c>
    </row>
    <row r="10" spans="1:5" ht="18" x14ac:dyDescent="0.25">
      <c r="A10" s="8" t="str">
        <f>VLOOKUP(B10,'[1]LISTADO ATM'!$A$2:$C$820,3,0)</f>
        <v>NORTE</v>
      </c>
      <c r="B10" s="4">
        <v>119</v>
      </c>
      <c r="C10" s="4" t="str">
        <f>VLOOKUP(B10,'[1]LISTADO ATM'!$A$2:$B$820,2,0)</f>
        <v>ATM Oficina La Barranquita</v>
      </c>
      <c r="D10" s="22" t="s">
        <v>23</v>
      </c>
      <c r="E10" s="30">
        <v>335828492</v>
      </c>
    </row>
    <row r="11" spans="1:5" ht="18" x14ac:dyDescent="0.25">
      <c r="A11" s="8" t="str">
        <f>VLOOKUP(B11,'[1]LISTADO ATM'!$A$2:$C$820,3,0)</f>
        <v>DISTRITO NACIONAL</v>
      </c>
      <c r="B11" s="4">
        <v>243</v>
      </c>
      <c r="C11" s="4" t="str">
        <f>VLOOKUP(B11,'[1]LISTADO ATM'!$A$2:$B$820,2,0)</f>
        <v xml:space="preserve">ATM Autoservicio Plaza Central  </v>
      </c>
      <c r="D11" s="22" t="s">
        <v>23</v>
      </c>
      <c r="E11" s="30">
        <v>335828382</v>
      </c>
    </row>
    <row r="12" spans="1:5" ht="18" x14ac:dyDescent="0.25">
      <c r="A12" s="8" t="str">
        <f>VLOOKUP(B12,'[1]LISTADO ATM'!$A$2:$C$820,3,0)</f>
        <v>DISTRITO NACIONAL</v>
      </c>
      <c r="B12" s="4">
        <v>272</v>
      </c>
      <c r="C12" s="4" t="str">
        <f>VLOOKUP(B12,'[1]LISTADO ATM'!$A$2:$B$820,2,0)</f>
        <v xml:space="preserve">ATM Cámara de Diputados </v>
      </c>
      <c r="D12" s="22" t="s">
        <v>23</v>
      </c>
      <c r="E12" s="30" t="s">
        <v>24</v>
      </c>
    </row>
    <row r="13" spans="1:5" ht="18" x14ac:dyDescent="0.25">
      <c r="A13" s="8" t="str">
        <f>VLOOKUP(B13,'[1]LISTADO ATM'!$A$2:$C$820,3,0)</f>
        <v>ESTE</v>
      </c>
      <c r="B13" s="4">
        <v>293</v>
      </c>
      <c r="C13" s="4" t="str">
        <f>VLOOKUP(B13,'[1]LISTADO ATM'!$A$2:$B$820,2,0)</f>
        <v xml:space="preserve">ATM S/M Nueva Visión (San Pedro) </v>
      </c>
      <c r="D13" s="22" t="s">
        <v>23</v>
      </c>
      <c r="E13" s="30">
        <v>335828406</v>
      </c>
    </row>
    <row r="14" spans="1:5" ht="18" x14ac:dyDescent="0.25">
      <c r="A14" s="8" t="str">
        <f>VLOOKUP(B14,'[1]LISTADO ATM'!$A$2:$C$820,3,0)</f>
        <v>DISTRITO NACIONAL</v>
      </c>
      <c r="B14" s="4">
        <v>347</v>
      </c>
      <c r="C14" s="4" t="str">
        <f>VLOOKUP(B14,'[1]LISTADO ATM'!$A$2:$B$820,2,0)</f>
        <v>ATM Patio de Colombia</v>
      </c>
      <c r="D14" s="22" t="s">
        <v>23</v>
      </c>
      <c r="E14" s="30">
        <v>335828488</v>
      </c>
    </row>
    <row r="15" spans="1:5" ht="18" x14ac:dyDescent="0.25">
      <c r="A15" s="8" t="str">
        <f>VLOOKUP(B15,'[1]LISTADO ATM'!$A$2:$C$820,3,0)</f>
        <v>DISTRITO NACIONAL</v>
      </c>
      <c r="B15" s="4">
        <v>390</v>
      </c>
      <c r="C15" s="4" t="str">
        <f>VLOOKUP(B15,'[1]LISTADO ATM'!$A$2:$B$820,2,0)</f>
        <v xml:space="preserve">ATM Oficina Boca Chica II </v>
      </c>
      <c r="D15" s="22" t="s">
        <v>23</v>
      </c>
      <c r="E15" s="30">
        <v>335828432</v>
      </c>
    </row>
    <row r="16" spans="1:5" ht="18" x14ac:dyDescent="0.25">
      <c r="A16" s="8" t="str">
        <f>VLOOKUP(B16,'[1]LISTADO ATM'!$A$2:$C$820,3,0)</f>
        <v>DISTRITO NACIONAL</v>
      </c>
      <c r="B16" s="4">
        <v>415</v>
      </c>
      <c r="C16" s="4" t="str">
        <f>VLOOKUP(B16,'[1]LISTADO ATM'!$A$2:$B$820,2,0)</f>
        <v xml:space="preserve">ATM Autobanco San Martín I </v>
      </c>
      <c r="D16" s="22" t="s">
        <v>23</v>
      </c>
      <c r="E16" s="30" t="s">
        <v>25</v>
      </c>
    </row>
    <row r="17" spans="1:5" ht="18" x14ac:dyDescent="0.25">
      <c r="A17" s="8" t="str">
        <f>VLOOKUP(B17,'[1]LISTADO ATM'!$A$2:$C$820,3,0)</f>
        <v>DISTRITO NACIONAL</v>
      </c>
      <c r="B17" s="4">
        <v>486</v>
      </c>
      <c r="C17" s="4" t="str">
        <f>VLOOKUP(B17,'[1]LISTADO ATM'!$A$2:$B$820,2,0)</f>
        <v xml:space="preserve">ATM Olé La Caleta </v>
      </c>
      <c r="D17" s="22" t="s">
        <v>23</v>
      </c>
      <c r="E17" s="30">
        <v>335828388</v>
      </c>
    </row>
    <row r="18" spans="1:5" ht="18" x14ac:dyDescent="0.25">
      <c r="A18" s="8" t="str">
        <f>VLOOKUP(B18,'[1]LISTADO ATM'!$A$2:$C$820,3,0)</f>
        <v>DISTRITO NACIONAL</v>
      </c>
      <c r="B18" s="4">
        <v>562</v>
      </c>
      <c r="C18" s="4" t="str">
        <f>VLOOKUP(B18,'[1]LISTADO ATM'!$A$2:$B$820,2,0)</f>
        <v xml:space="preserve">ATM S/M Jumbo Carretera Mella </v>
      </c>
      <c r="D18" s="22" t="s">
        <v>23</v>
      </c>
      <c r="E18" s="30">
        <v>335828462</v>
      </c>
    </row>
    <row r="19" spans="1:5" ht="18" x14ac:dyDescent="0.25">
      <c r="A19" s="8" t="str">
        <f>VLOOKUP(B19,'[1]LISTADO ATM'!$A$2:$C$820,3,0)</f>
        <v>SUR</v>
      </c>
      <c r="B19" s="4">
        <v>592</v>
      </c>
      <c r="C19" s="4" t="str">
        <f>VLOOKUP(B19,'[1]LISTADO ATM'!$A$2:$B$820,2,0)</f>
        <v xml:space="preserve">ATM Centro de Caja San Cristóbal I </v>
      </c>
      <c r="D19" s="22" t="s">
        <v>23</v>
      </c>
      <c r="E19" s="30">
        <v>335828497</v>
      </c>
    </row>
    <row r="20" spans="1:5" ht="18" x14ac:dyDescent="0.25">
      <c r="A20" s="8" t="str">
        <f>VLOOKUP(B20,'[1]LISTADO ATM'!$A$2:$C$820,3,0)</f>
        <v>ESTE</v>
      </c>
      <c r="B20" s="4">
        <v>612</v>
      </c>
      <c r="C20" s="4" t="str">
        <f>VLOOKUP(B20,'[1]LISTADO ATM'!$A$2:$B$820,2,0)</f>
        <v xml:space="preserve">ATM Plaza Orense (La Romana) </v>
      </c>
      <c r="D20" s="22" t="s">
        <v>23</v>
      </c>
      <c r="E20" s="30">
        <v>335828389</v>
      </c>
    </row>
    <row r="21" spans="1:5" ht="18" x14ac:dyDescent="0.25">
      <c r="A21" s="8" t="str">
        <f>VLOOKUP(B21,'[1]LISTADO ATM'!$A$2:$C$820,3,0)</f>
        <v>NORTE</v>
      </c>
      <c r="B21" s="4">
        <v>645</v>
      </c>
      <c r="C21" s="4" t="str">
        <f>VLOOKUP(B21,'[1]LISTADO ATM'!$A$2:$B$820,2,0)</f>
        <v xml:space="preserve">ATM UNP Cabrera </v>
      </c>
      <c r="D21" s="22" t="s">
        <v>23</v>
      </c>
      <c r="E21" s="30">
        <v>335828457</v>
      </c>
    </row>
    <row r="22" spans="1:5" ht="18" x14ac:dyDescent="0.25">
      <c r="A22" s="8" t="str">
        <f>VLOOKUP(B22,'[1]LISTADO ATM'!$A$2:$C$820,3,0)</f>
        <v>ESTE</v>
      </c>
      <c r="B22" s="4">
        <v>673</v>
      </c>
      <c r="C22" s="4" t="str">
        <f>VLOOKUP(B22,'[1]LISTADO ATM'!$A$2:$B$820,2,0)</f>
        <v>ATM Clínica Dr. Cruz Jiminián</v>
      </c>
      <c r="D22" s="22" t="s">
        <v>23</v>
      </c>
      <c r="E22" s="30" t="s">
        <v>26</v>
      </c>
    </row>
    <row r="23" spans="1:5" ht="18" x14ac:dyDescent="0.25">
      <c r="A23" s="8" t="str">
        <f>VLOOKUP(B23,'[1]LISTADO ATM'!$A$2:$C$820,3,0)</f>
        <v>DISTRITO NACIONAL</v>
      </c>
      <c r="B23" s="4">
        <v>678</v>
      </c>
      <c r="C23" s="4" t="str">
        <f>VLOOKUP(B23,'[1]LISTADO ATM'!$A$2:$B$820,2,0)</f>
        <v>ATM Eco Petroleo San Isidro</v>
      </c>
      <c r="D23" s="22" t="s">
        <v>23</v>
      </c>
      <c r="E23" s="30">
        <v>335828519</v>
      </c>
    </row>
    <row r="24" spans="1:5" ht="18" x14ac:dyDescent="0.25">
      <c r="A24" s="8" t="str">
        <f>VLOOKUP(B24,'[1]LISTADO ATM'!$A$2:$C$820,3,0)</f>
        <v>DISTRITO NACIONAL</v>
      </c>
      <c r="B24" s="4">
        <v>697</v>
      </c>
      <c r="C24" s="4" t="str">
        <f>VLOOKUP(B24,'[1]LISTADO ATM'!$A$2:$B$820,2,0)</f>
        <v>ATM Hipermercado Olé Ciudad Juan Bosch</v>
      </c>
      <c r="D24" s="22" t="s">
        <v>23</v>
      </c>
      <c r="E24" s="30">
        <v>335828472</v>
      </c>
    </row>
    <row r="25" spans="1:5" ht="18" x14ac:dyDescent="0.25">
      <c r="A25" s="8" t="str">
        <f>VLOOKUP(B25,'[1]LISTADO ATM'!$A$2:$C$820,3,0)</f>
        <v>NORTE</v>
      </c>
      <c r="B25" s="4">
        <v>728</v>
      </c>
      <c r="C25" s="4" t="str">
        <f>VLOOKUP(B25,'[1]LISTADO ATM'!$A$2:$B$820,2,0)</f>
        <v xml:space="preserve">ATM UNP La Vega Oficina Regional Norcentral </v>
      </c>
      <c r="D25" s="22" t="s">
        <v>23</v>
      </c>
      <c r="E25" s="30" t="s">
        <v>27</v>
      </c>
    </row>
    <row r="26" spans="1:5" ht="18" x14ac:dyDescent="0.25">
      <c r="A26" s="8" t="str">
        <f>VLOOKUP(B26,'[1]LISTADO ATM'!$A$2:$C$820,3,0)</f>
        <v>DISTRITO NACIONAL</v>
      </c>
      <c r="B26" s="4">
        <v>734</v>
      </c>
      <c r="C26" s="4" t="str">
        <f>VLOOKUP(B26,'[1]LISTADO ATM'!$A$2:$B$820,2,0)</f>
        <v xml:space="preserve">ATM Oficina Independencia I </v>
      </c>
      <c r="D26" s="22" t="s">
        <v>23</v>
      </c>
      <c r="E26" s="30">
        <v>335828405</v>
      </c>
    </row>
    <row r="27" spans="1:5" ht="18" x14ac:dyDescent="0.25">
      <c r="A27" s="8" t="str">
        <f>VLOOKUP(B27,'[1]LISTADO ATM'!$A$2:$C$820,3,0)</f>
        <v>DISTRITO NACIONAL</v>
      </c>
      <c r="B27" s="4">
        <v>835</v>
      </c>
      <c r="C27" s="4" t="str">
        <f>VLOOKUP(B27,'[1]LISTADO ATM'!$A$2:$B$820,2,0)</f>
        <v xml:space="preserve">ATM UNP Megacentro </v>
      </c>
      <c r="D27" s="22" t="s">
        <v>23</v>
      </c>
      <c r="E27" s="30">
        <v>335828408</v>
      </c>
    </row>
    <row r="28" spans="1:5" ht="18" x14ac:dyDescent="0.25">
      <c r="A28" s="8" t="str">
        <f>VLOOKUP(B28,'[1]LISTADO ATM'!$A$2:$C$820,3,0)</f>
        <v>ESTE</v>
      </c>
      <c r="B28" s="4">
        <v>843</v>
      </c>
      <c r="C28" s="4" t="str">
        <f>VLOOKUP(B28,'[1]LISTADO ATM'!$A$2:$B$820,2,0)</f>
        <v xml:space="preserve">ATM Oficina Romana Centro </v>
      </c>
      <c r="D28" s="22" t="s">
        <v>23</v>
      </c>
      <c r="E28" s="30">
        <v>335828143</v>
      </c>
    </row>
    <row r="29" spans="1:5" ht="18" x14ac:dyDescent="0.25">
      <c r="A29" s="8" t="str">
        <f>VLOOKUP(B29,'[1]LISTADO ATM'!$A$2:$C$820,3,0)</f>
        <v>DISTRITO NACIONAL</v>
      </c>
      <c r="B29" s="4">
        <v>883</v>
      </c>
      <c r="C29" s="4" t="str">
        <f>VLOOKUP(B29,'[1]LISTADO ATM'!$A$2:$B$820,2,0)</f>
        <v xml:space="preserve">ATM Oficina Filadelfia Plaza </v>
      </c>
      <c r="D29" s="22" t="s">
        <v>23</v>
      </c>
      <c r="E29" s="30">
        <v>335828437</v>
      </c>
    </row>
    <row r="30" spans="1:5" ht="18" x14ac:dyDescent="0.25">
      <c r="A30" s="8" t="str">
        <f>VLOOKUP(B30,'[1]LISTADO ATM'!$A$2:$C$820,3,0)</f>
        <v>DISTRITO NACIONAL</v>
      </c>
      <c r="B30" s="4">
        <v>896</v>
      </c>
      <c r="C30" s="4" t="str">
        <f>VLOOKUP(B30,'[1]LISTADO ATM'!$A$2:$B$820,2,0)</f>
        <v xml:space="preserve">ATM Campamento Militar 16 de Agosto I </v>
      </c>
      <c r="D30" s="22" t="s">
        <v>23</v>
      </c>
      <c r="E30" s="30">
        <v>335828466</v>
      </c>
    </row>
    <row r="31" spans="1:5" ht="18" x14ac:dyDescent="0.25">
      <c r="A31" s="8" t="str">
        <f>VLOOKUP(B31,'[1]LISTADO ATM'!$A$2:$C$820,3,0)</f>
        <v>NORTE</v>
      </c>
      <c r="B31" s="4">
        <v>944</v>
      </c>
      <c r="C31" s="4" t="str">
        <f>VLOOKUP(B31,'[1]LISTADO ATM'!$A$2:$B$820,2,0)</f>
        <v xml:space="preserve">ATM UNP Mao </v>
      </c>
      <c r="D31" s="22" t="s">
        <v>23</v>
      </c>
      <c r="E31" s="30">
        <v>335828387</v>
      </c>
    </row>
    <row r="32" spans="1:5" ht="18" x14ac:dyDescent="0.25">
      <c r="A32" s="8" t="str">
        <f>VLOOKUP(B32,'[1]LISTADO ATM'!$A$2:$C$820,3,0)</f>
        <v>SUR</v>
      </c>
      <c r="B32" s="4">
        <v>995</v>
      </c>
      <c r="C32" s="4" t="str">
        <f>VLOOKUP(B32,'[1]LISTADO ATM'!$A$2:$B$820,2,0)</f>
        <v xml:space="preserve">ATM Oficina San Cristobal III (Lobby) </v>
      </c>
      <c r="D32" s="22" t="s">
        <v>23</v>
      </c>
      <c r="E32" s="30">
        <v>335828496</v>
      </c>
    </row>
    <row r="33" spans="1:5" ht="18" x14ac:dyDescent="0.25">
      <c r="A33" s="8" t="str">
        <f>VLOOKUP(B33,'[1]LISTADO ATM'!$A$2:$C$820,3,0)</f>
        <v>DISTRITO NACIONAL</v>
      </c>
      <c r="B33" s="4">
        <v>722</v>
      </c>
      <c r="C33" s="4" t="str">
        <f>VLOOKUP(B33,'[1]LISTADO ATM'!$A$2:$B$820,2,0)</f>
        <v xml:space="preserve">ATM Oficina Charles de Gaulle III </v>
      </c>
      <c r="D33" s="22" t="s">
        <v>23</v>
      </c>
      <c r="E33" s="30">
        <v>335828489</v>
      </c>
    </row>
    <row r="34" spans="1:5" ht="18" x14ac:dyDescent="0.25">
      <c r="A34" s="8" t="str">
        <f>VLOOKUP(B34,'[1]LISTADO ATM'!$A$2:$C$820,3,0)</f>
        <v>SUR</v>
      </c>
      <c r="B34" s="4">
        <v>6</v>
      </c>
      <c r="C34" s="4" t="str">
        <f>VLOOKUP(B34,'[1]LISTADO ATM'!$A$2:$B$820,2,0)</f>
        <v xml:space="preserve">ATM Plaza WAO San Juan </v>
      </c>
      <c r="D34" s="22" t="s">
        <v>23</v>
      </c>
      <c r="E34" s="30" t="s">
        <v>28</v>
      </c>
    </row>
    <row r="35" spans="1:5" ht="18" x14ac:dyDescent="0.25">
      <c r="A35" s="8" t="str">
        <f>VLOOKUP(B35,'[1]LISTADO ATM'!$A$2:$C$820,3,0)</f>
        <v>ESTE</v>
      </c>
      <c r="B35" s="4">
        <v>27</v>
      </c>
      <c r="C35" s="4" t="str">
        <f>VLOOKUP(B35,'[1]LISTADO ATM'!$A$2:$B$820,2,0)</f>
        <v>ATM Oficina El Seibo II</v>
      </c>
      <c r="D35" s="22" t="s">
        <v>23</v>
      </c>
      <c r="E35" s="30">
        <v>335828485</v>
      </c>
    </row>
    <row r="36" spans="1:5" ht="18" x14ac:dyDescent="0.25">
      <c r="A36" s="8" t="str">
        <f>VLOOKUP(B36,'[1]LISTADO ATM'!$A$2:$C$820,3,0)</f>
        <v>DISTRITO NACIONAL</v>
      </c>
      <c r="B36" s="4">
        <v>85</v>
      </c>
      <c r="C36" s="4" t="str">
        <f>VLOOKUP(B36,'[1]LISTADO ATM'!$A$2:$B$820,2,0)</f>
        <v xml:space="preserve">ATM Oficina San Isidro (Fuerza Aérea) </v>
      </c>
      <c r="D36" s="22" t="s">
        <v>23</v>
      </c>
      <c r="E36" s="30">
        <v>335828442</v>
      </c>
    </row>
    <row r="37" spans="1:5" ht="18" x14ac:dyDescent="0.25">
      <c r="A37" s="8" t="str">
        <f>VLOOKUP(B37,'[1]LISTADO ATM'!$A$2:$C$820,3,0)</f>
        <v>DISTRITO NACIONAL</v>
      </c>
      <c r="B37" s="4">
        <v>302</v>
      </c>
      <c r="C37" s="4" t="str">
        <f>VLOOKUP(B37,'[1]LISTADO ATM'!$A$2:$B$820,2,0)</f>
        <v xml:space="preserve">ATM S/M Aprezio Los Mameyes  </v>
      </c>
      <c r="D37" s="22" t="s">
        <v>23</v>
      </c>
      <c r="E37" s="30">
        <v>335828495</v>
      </c>
    </row>
    <row r="38" spans="1:5" ht="18" x14ac:dyDescent="0.25">
      <c r="A38" s="8" t="str">
        <f>VLOOKUP(B38,'[1]LISTADO ATM'!$A$2:$C$820,3,0)</f>
        <v>NORTE</v>
      </c>
      <c r="B38" s="4">
        <v>595</v>
      </c>
      <c r="C38" s="4" t="str">
        <f>VLOOKUP(B38,'[1]LISTADO ATM'!$A$2:$B$820,2,0)</f>
        <v xml:space="preserve">ATM S/M Central I (Santiago) </v>
      </c>
      <c r="D38" s="22" t="s">
        <v>23</v>
      </c>
      <c r="E38" s="30">
        <v>335828443</v>
      </c>
    </row>
    <row r="39" spans="1:5" ht="18" x14ac:dyDescent="0.25">
      <c r="A39" s="8" t="str">
        <f>VLOOKUP(B39,'[1]LISTADO ATM'!$A$2:$C$820,3,0)</f>
        <v>SUR</v>
      </c>
      <c r="B39" s="4">
        <v>616</v>
      </c>
      <c r="C39" s="4" t="str">
        <f>VLOOKUP(B39,'[1]LISTADO ATM'!$A$2:$B$820,2,0)</f>
        <v xml:space="preserve">ATM 5ta. Brigada Barahona </v>
      </c>
      <c r="D39" s="22" t="s">
        <v>23</v>
      </c>
      <c r="E39" s="30">
        <v>335828407</v>
      </c>
    </row>
    <row r="40" spans="1:5" ht="18" x14ac:dyDescent="0.25">
      <c r="A40" s="8" t="str">
        <f>VLOOKUP(B40,'[1]LISTADO ATM'!$A$2:$C$820,3,0)</f>
        <v>DISTRITO NACIONAL</v>
      </c>
      <c r="B40" s="4">
        <v>671</v>
      </c>
      <c r="C40" s="4" t="str">
        <f>VLOOKUP(B40,'[1]LISTADO ATM'!$A$2:$B$820,2,0)</f>
        <v>ATM Ayuntamiento Sto. Dgo. Norte</v>
      </c>
      <c r="D40" s="22" t="s">
        <v>23</v>
      </c>
      <c r="E40" s="30">
        <v>335828475</v>
      </c>
    </row>
    <row r="41" spans="1:5" ht="18" x14ac:dyDescent="0.25">
      <c r="A41" s="8" t="str">
        <f>VLOOKUP(B41,'[1]LISTADO ATM'!$A$2:$C$820,3,0)</f>
        <v>SUR</v>
      </c>
      <c r="B41" s="4">
        <v>765</v>
      </c>
      <c r="C41" s="4" t="str">
        <f>VLOOKUP(B41,'[1]LISTADO ATM'!$A$2:$B$820,2,0)</f>
        <v xml:space="preserve">ATM Oficina Azua I </v>
      </c>
      <c r="D41" s="22" t="s">
        <v>23</v>
      </c>
      <c r="E41" s="30" t="s">
        <v>29</v>
      </c>
    </row>
    <row r="42" spans="1:5" ht="18" x14ac:dyDescent="0.25">
      <c r="A42" s="8" t="str">
        <f>VLOOKUP(B42,'[1]LISTADO ATM'!$A$2:$C$820,3,0)</f>
        <v>SUR</v>
      </c>
      <c r="B42" s="4">
        <v>825</v>
      </c>
      <c r="C42" s="4" t="str">
        <f>VLOOKUP(B42,'[1]LISTADO ATM'!$A$2:$B$820,2,0)</f>
        <v xml:space="preserve">ATM Estacion Eco Cibeles (Las Matas de Farfán) </v>
      </c>
      <c r="D42" s="22" t="s">
        <v>23</v>
      </c>
      <c r="E42" s="30">
        <v>335828434</v>
      </c>
    </row>
    <row r="43" spans="1:5" ht="18" x14ac:dyDescent="0.25">
      <c r="A43" s="8" t="str">
        <f>VLOOKUP(B43,'[1]LISTADO ATM'!$A$2:$C$820,3,0)</f>
        <v>DISTRITO NACIONAL</v>
      </c>
      <c r="B43" s="4">
        <v>911</v>
      </c>
      <c r="C43" s="4" t="str">
        <f>VLOOKUP(B43,'[1]LISTADO ATM'!$A$2:$B$820,2,0)</f>
        <v xml:space="preserve">ATM Oficina Venezuela II </v>
      </c>
      <c r="D43" s="22" t="s">
        <v>23</v>
      </c>
      <c r="E43" s="30">
        <v>335828438</v>
      </c>
    </row>
    <row r="44" spans="1:5" ht="18" x14ac:dyDescent="0.25">
      <c r="A44" s="8" t="str">
        <f>VLOOKUP(B44,'[1]LISTADO ATM'!$A$2:$C$820,3,0)</f>
        <v>DISTRITO NACIONAL</v>
      </c>
      <c r="B44" s="4">
        <v>952</v>
      </c>
      <c r="C44" s="4" t="str">
        <f>VLOOKUP(B44,'[1]LISTADO ATM'!$A$2:$B$820,2,0)</f>
        <v xml:space="preserve">ATM Alvarez Rivas </v>
      </c>
      <c r="D44" s="22" t="s">
        <v>23</v>
      </c>
      <c r="E44" s="30" t="s">
        <v>30</v>
      </c>
    </row>
    <row r="45" spans="1:5" ht="18" x14ac:dyDescent="0.25">
      <c r="A45" s="8" t="str">
        <f>VLOOKUP(B45,'[1]LISTADO ATM'!$A$2:$C$820,3,0)</f>
        <v>DISTRITO NACIONAL</v>
      </c>
      <c r="B45" s="4">
        <v>957</v>
      </c>
      <c r="C45" s="4" t="str">
        <f>VLOOKUP(B45,'[1]LISTADO ATM'!$A$2:$B$820,2,0)</f>
        <v xml:space="preserve">ATM Oficina Venezuela </v>
      </c>
      <c r="D45" s="22" t="s">
        <v>23</v>
      </c>
      <c r="E45" s="30">
        <v>335828383</v>
      </c>
    </row>
    <row r="46" spans="1:5" ht="18" x14ac:dyDescent="0.25">
      <c r="A46" s="8" t="str">
        <f>VLOOKUP(B46,'[1]LISTADO ATM'!$A$2:$C$820,3,0)</f>
        <v>SUR</v>
      </c>
      <c r="B46" s="4">
        <v>470</v>
      </c>
      <c r="C46" s="4" t="str">
        <f>VLOOKUP(B46,'[1]LISTADO ATM'!$A$2:$B$820,2,0)</f>
        <v xml:space="preserve">ATM Hospital Taiwán (Azua) </v>
      </c>
      <c r="D46" s="22" t="s">
        <v>23</v>
      </c>
      <c r="E46" s="30">
        <v>335828486</v>
      </c>
    </row>
    <row r="47" spans="1:5" ht="18" x14ac:dyDescent="0.25">
      <c r="A47" s="8" t="str">
        <f>VLOOKUP(B47,'[1]LISTADO ATM'!$A$2:$C$820,3,0)</f>
        <v>DISTRITO NACIONAL</v>
      </c>
      <c r="B47" s="4">
        <v>14</v>
      </c>
      <c r="C47" s="4" t="str">
        <f>VLOOKUP(B47,'[1]LISTADO ATM'!$A$2:$B$820,2,0)</f>
        <v xml:space="preserve">ATM Oficina Aeropuerto Las Américas I </v>
      </c>
      <c r="D47" s="22" t="s">
        <v>23</v>
      </c>
      <c r="E47" s="25" t="s">
        <v>33</v>
      </c>
    </row>
    <row r="48" spans="1:5" ht="18" x14ac:dyDescent="0.25">
      <c r="A48" s="8" t="str">
        <f>VLOOKUP(B48,'[1]LISTADO ATM'!$A$2:$C$820,3,0)</f>
        <v>NORTE</v>
      </c>
      <c r="B48" s="4">
        <v>144</v>
      </c>
      <c r="C48" s="4" t="str">
        <f>VLOOKUP(B48,'[1]LISTADO ATM'!$A$2:$B$820,2,0)</f>
        <v xml:space="preserve">ATM Oficina Villa Altagracia </v>
      </c>
      <c r="D48" s="22" t="s">
        <v>23</v>
      </c>
      <c r="E48" s="25" t="s">
        <v>34</v>
      </c>
    </row>
    <row r="49" spans="1:5" ht="18" x14ac:dyDescent="0.25">
      <c r="A49" s="8" t="str">
        <f>VLOOKUP(B49,'[1]LISTADO ATM'!$A$2:$C$820,3,0)</f>
        <v>DISTRITO NACIONAL</v>
      </c>
      <c r="B49" s="4">
        <v>183</v>
      </c>
      <c r="C49" s="4" t="str">
        <f>VLOOKUP(B49,'[1]LISTADO ATM'!$A$2:$B$820,2,0)</f>
        <v>ATM Estación Nativa Km. 22 Aut. Duarte.</v>
      </c>
      <c r="D49" s="22" t="s">
        <v>23</v>
      </c>
      <c r="E49" s="25">
        <v>335828483</v>
      </c>
    </row>
    <row r="50" spans="1:5" ht="18" x14ac:dyDescent="0.25">
      <c r="A50" s="8" t="str">
        <f>VLOOKUP(B50,'[1]LISTADO ATM'!$A$2:$C$820,3,0)</f>
        <v>SUR</v>
      </c>
      <c r="B50" s="4">
        <v>881</v>
      </c>
      <c r="C50" s="4" t="str">
        <f>VLOOKUP(B50,'[1]LISTADO ATM'!$A$2:$B$820,2,0)</f>
        <v xml:space="preserve">ATM UNP Yaguate (San Cristóbal) </v>
      </c>
      <c r="D50" s="22" t="s">
        <v>23</v>
      </c>
      <c r="E50" s="21" t="s">
        <v>39</v>
      </c>
    </row>
    <row r="51" spans="1:5" ht="18" x14ac:dyDescent="0.25">
      <c r="A51" s="8" t="str">
        <f>VLOOKUP(B51,'[1]LISTADO ATM'!$A$2:$C$820,3,0)</f>
        <v>DISTRITO NACIONAL</v>
      </c>
      <c r="B51" s="4">
        <v>930</v>
      </c>
      <c r="C51" s="4" t="str">
        <f>VLOOKUP(B51,'[1]LISTADO ATM'!$A$2:$B$820,2,0)</f>
        <v>ATM Oficina Plaza Spring Center</v>
      </c>
      <c r="D51" s="22" t="s">
        <v>23</v>
      </c>
      <c r="E51" s="25" t="s">
        <v>40</v>
      </c>
    </row>
    <row r="52" spans="1:5" ht="18" x14ac:dyDescent="0.25">
      <c r="A52" s="8" t="str">
        <f>VLOOKUP(B52,'[1]LISTADO ATM'!$A$2:$C$820,3,0)</f>
        <v>NORTE</v>
      </c>
      <c r="B52" s="4">
        <v>315</v>
      </c>
      <c r="C52" s="4" t="str">
        <f>VLOOKUP(B52,'[1]LISTADO ATM'!$A$2:$B$820,2,0)</f>
        <v xml:space="preserve">ATM Oficina Estrella Sadalá </v>
      </c>
      <c r="D52" s="22" t="s">
        <v>23</v>
      </c>
      <c r="E52" s="25" t="s">
        <v>41</v>
      </c>
    </row>
    <row r="53" spans="1:5" ht="18" x14ac:dyDescent="0.25">
      <c r="A53" s="8" t="str">
        <f>VLOOKUP(B53,'[1]LISTADO ATM'!$A$2:$C$820,3,0)</f>
        <v>DISTRITO NACIONAL</v>
      </c>
      <c r="B53" s="4">
        <v>566</v>
      </c>
      <c r="C53" s="4" t="str">
        <f>VLOOKUP(B53,'[1]LISTADO ATM'!$A$2:$B$820,2,0)</f>
        <v xml:space="preserve">ATM Hiper Olé Aut. Duarte </v>
      </c>
      <c r="D53" s="22" t="s">
        <v>23</v>
      </c>
      <c r="E53" s="25">
        <v>335828484</v>
      </c>
    </row>
    <row r="54" spans="1:5" ht="18" x14ac:dyDescent="0.25">
      <c r="A54" s="8" t="str">
        <f>VLOOKUP(B54,'[1]LISTADO ATM'!$A$2:$C$820,3,0)</f>
        <v>NORTE</v>
      </c>
      <c r="B54" s="4">
        <v>752</v>
      </c>
      <c r="C54" s="4" t="str">
        <f>VLOOKUP(B54,'[1]LISTADO ATM'!$A$2:$B$820,2,0)</f>
        <v xml:space="preserve">ATM UNP Las Carolinas (La Vega) </v>
      </c>
      <c r="D54" s="22" t="s">
        <v>23</v>
      </c>
      <c r="E54" s="25" t="s">
        <v>42</v>
      </c>
    </row>
    <row r="55" spans="1:5" ht="18" x14ac:dyDescent="0.25">
      <c r="A55" s="8" t="str">
        <f>VLOOKUP(B55,'[1]LISTADO ATM'!$A$2:$C$820,3,0)</f>
        <v>NORTE</v>
      </c>
      <c r="B55" s="4">
        <v>638</v>
      </c>
      <c r="C55" s="4" t="str">
        <f>VLOOKUP(B55,'[1]LISTADO ATM'!$A$2:$B$820,2,0)</f>
        <v xml:space="preserve">ATM S/M Yoma </v>
      </c>
      <c r="D55" s="22" t="s">
        <v>23</v>
      </c>
      <c r="E55" s="25">
        <v>335828435</v>
      </c>
    </row>
    <row r="56" spans="1:5" ht="18" x14ac:dyDescent="0.25">
      <c r="A56" s="57"/>
      <c r="B56" s="4"/>
      <c r="C56" s="58"/>
      <c r="D56" s="22"/>
      <c r="E56" s="21"/>
    </row>
    <row r="57" spans="1:5" ht="18" x14ac:dyDescent="0.25">
      <c r="A57" s="57"/>
      <c r="B57" s="4"/>
      <c r="C57" s="58"/>
      <c r="D57" s="22"/>
      <c r="E57" s="21"/>
    </row>
    <row r="58" spans="1:5" ht="18" x14ac:dyDescent="0.25">
      <c r="A58" s="57"/>
      <c r="B58" s="4"/>
      <c r="C58" s="58"/>
      <c r="D58" s="22"/>
      <c r="E58" s="21"/>
    </row>
    <row r="59" spans="1:5" ht="18" x14ac:dyDescent="0.25">
      <c r="A59" s="57"/>
      <c r="B59" s="4"/>
      <c r="C59" s="58"/>
      <c r="D59" s="22"/>
      <c r="E59" s="21"/>
    </row>
    <row r="60" spans="1:5" ht="18.75" thickBot="1" x14ac:dyDescent="0.3">
      <c r="A60" s="5" t="s">
        <v>11</v>
      </c>
      <c r="B60" s="10">
        <f>COUNT(B9:B55)</f>
        <v>47</v>
      </c>
      <c r="C60" s="49"/>
      <c r="D60" s="50"/>
      <c r="E60" s="51"/>
    </row>
    <row r="61" spans="1:5" x14ac:dyDescent="0.25">
      <c r="E61" s="7"/>
    </row>
    <row r="62" spans="1:5" ht="18" x14ac:dyDescent="0.25">
      <c r="A62" s="44" t="s">
        <v>19</v>
      </c>
      <c r="B62" s="45"/>
      <c r="C62" s="45"/>
      <c r="D62" s="45"/>
      <c r="E62" s="46"/>
    </row>
    <row r="63" spans="1:5" ht="18" x14ac:dyDescent="0.25">
      <c r="A63" s="2" t="s">
        <v>5</v>
      </c>
      <c r="B63" s="11" t="s">
        <v>6</v>
      </c>
      <c r="C63" s="2" t="s">
        <v>7</v>
      </c>
      <c r="D63" s="17" t="s">
        <v>8</v>
      </c>
      <c r="E63" s="11" t="s">
        <v>9</v>
      </c>
    </row>
    <row r="64" spans="1:5" ht="18" x14ac:dyDescent="0.25">
      <c r="A64" s="4" t="str">
        <f>VLOOKUP(B64,'[1]LISTADO ATM'!$A$2:$C$820,3,0)</f>
        <v>NORTE</v>
      </c>
      <c r="B64" s="4">
        <v>956</v>
      </c>
      <c r="C64" s="4" t="str">
        <f>VLOOKUP(B64,'[1]LISTADO ATM'!$A$2:$B$820,2,0)</f>
        <v xml:space="preserve">ATM Autoservicio El Jaya (SFM) </v>
      </c>
      <c r="D64" s="22" t="s">
        <v>20</v>
      </c>
      <c r="E64" s="21">
        <v>335828420</v>
      </c>
    </row>
    <row r="65" spans="1:5" ht="18" x14ac:dyDescent="0.25">
      <c r="A65" s="4" t="str">
        <f>VLOOKUP(B65,'[1]LISTADO ATM'!$A$2:$C$820,3,0)</f>
        <v>DISTRITO NACIONAL</v>
      </c>
      <c r="B65" s="4">
        <v>192</v>
      </c>
      <c r="C65" s="4" t="str">
        <f>VLOOKUP(B65,'[1]LISTADO ATM'!$A$2:$B$820,2,0)</f>
        <v xml:space="preserve">ATM Autobanco Luperón II </v>
      </c>
      <c r="D65" s="22" t="s">
        <v>20</v>
      </c>
      <c r="E65" s="21">
        <v>335828504</v>
      </c>
    </row>
    <row r="66" spans="1:5" ht="18" x14ac:dyDescent="0.25">
      <c r="A66" s="4" t="str">
        <f>VLOOKUP(B66,'[1]LISTADO ATM'!$A$2:$C$820,3,0)</f>
        <v>NORTE</v>
      </c>
      <c r="B66" s="4">
        <v>290</v>
      </c>
      <c r="C66" s="4" t="str">
        <f>VLOOKUP(B66,'[1]LISTADO ATM'!$A$2:$B$820,2,0)</f>
        <v xml:space="preserve">ATM Oficina San Francisco de Macorís </v>
      </c>
      <c r="D66" s="22" t="s">
        <v>20</v>
      </c>
      <c r="E66" s="21">
        <v>335828513</v>
      </c>
    </row>
    <row r="67" spans="1:5" ht="18" x14ac:dyDescent="0.25">
      <c r="A67" s="4" t="str">
        <f>VLOOKUP(B67,'[1]LISTADO ATM'!$A$2:$C$820,3,0)</f>
        <v>ESTE</v>
      </c>
      <c r="B67" s="4">
        <v>385</v>
      </c>
      <c r="C67" s="4" t="str">
        <f>VLOOKUP(B67,'[1]LISTADO ATM'!$A$2:$B$820,2,0)</f>
        <v xml:space="preserve">ATM Plaza Verón I </v>
      </c>
      <c r="D67" s="22" t="s">
        <v>20</v>
      </c>
      <c r="E67" s="21" t="s">
        <v>31</v>
      </c>
    </row>
    <row r="68" spans="1:5" ht="18" x14ac:dyDescent="0.25">
      <c r="A68" s="4" t="str">
        <f>VLOOKUP(B68,'[1]LISTADO ATM'!$A$2:$C$820,3,0)</f>
        <v>ESTE</v>
      </c>
      <c r="B68" s="4">
        <v>399</v>
      </c>
      <c r="C68" s="4" t="str">
        <f>VLOOKUP(B68,'[1]LISTADO ATM'!$A$2:$B$820,2,0)</f>
        <v xml:space="preserve">ATM Oficina La Romana II </v>
      </c>
      <c r="D68" s="22" t="s">
        <v>20</v>
      </c>
      <c r="E68" s="21" t="s">
        <v>32</v>
      </c>
    </row>
    <row r="69" spans="1:5" ht="18" x14ac:dyDescent="0.25">
      <c r="A69" s="4" t="str">
        <f>VLOOKUP(B69,'[1]LISTADO ATM'!$A$2:$C$820,3,0)</f>
        <v>DISTRITO NACIONAL</v>
      </c>
      <c r="B69" s="4">
        <v>686</v>
      </c>
      <c r="C69" s="4" t="str">
        <f>VLOOKUP(B69,'[1]LISTADO ATM'!$A$2:$B$820,2,0)</f>
        <v>ATM Autoservicio Oficina Máximo Gómez</v>
      </c>
      <c r="D69" s="22" t="s">
        <v>20</v>
      </c>
      <c r="E69" s="21">
        <v>335827808</v>
      </c>
    </row>
    <row r="70" spans="1:5" ht="18.75" thickBot="1" x14ac:dyDescent="0.3">
      <c r="A70" s="5" t="s">
        <v>11</v>
      </c>
      <c r="B70" s="10">
        <f>COUNT(B64:B69)</f>
        <v>6</v>
      </c>
      <c r="C70" s="49"/>
      <c r="D70" s="50"/>
      <c r="E70" s="51"/>
    </row>
    <row r="71" spans="1:5" ht="15.75" thickBot="1" x14ac:dyDescent="0.3">
      <c r="E71" s="7"/>
    </row>
    <row r="72" spans="1:5" ht="18.75" thickBot="1" x14ac:dyDescent="0.3">
      <c r="A72" s="34" t="s">
        <v>17</v>
      </c>
      <c r="B72" s="35"/>
      <c r="C72" s="35"/>
      <c r="D72" s="35"/>
      <c r="E72" s="52"/>
    </row>
    <row r="73" spans="1:5" ht="18" x14ac:dyDescent="0.25">
      <c r="A73" s="2" t="s">
        <v>5</v>
      </c>
      <c r="B73" s="11" t="s">
        <v>6</v>
      </c>
      <c r="C73" s="3" t="s">
        <v>7</v>
      </c>
      <c r="D73" s="3" t="s">
        <v>8</v>
      </c>
      <c r="E73" s="11" t="s">
        <v>9</v>
      </c>
    </row>
    <row r="74" spans="1:5" ht="18" x14ac:dyDescent="0.25">
      <c r="A74" s="8" t="str">
        <f>VLOOKUP(B74,'[1]LISTADO ATM'!$A$2:$C$820,3,0)</f>
        <v>DISTRITO NACIONAL</v>
      </c>
      <c r="B74" s="4">
        <v>29</v>
      </c>
      <c r="C74" s="4" t="str">
        <f>VLOOKUP(B74,'[1]LISTADO ATM'!$A$2:$B$820,2,0)</f>
        <v xml:space="preserve">ATM AFP </v>
      </c>
      <c r="D74" s="20" t="s">
        <v>10</v>
      </c>
      <c r="E74" s="25">
        <v>335828471</v>
      </c>
    </row>
    <row r="75" spans="1:5" ht="18" x14ac:dyDescent="0.25">
      <c r="A75" s="8" t="str">
        <f>VLOOKUP(B75,'[1]LISTADO ATM'!$A$2:$C$820,3,0)</f>
        <v>SUR</v>
      </c>
      <c r="B75" s="4">
        <v>249</v>
      </c>
      <c r="C75" s="4" t="str">
        <f>VLOOKUP(B75,'[1]LISTADO ATM'!$A$2:$B$820,2,0)</f>
        <v xml:space="preserve">ATM Banco Agrícola Neiba </v>
      </c>
      <c r="D75" s="20" t="s">
        <v>10</v>
      </c>
      <c r="E75" s="25" t="s">
        <v>35</v>
      </c>
    </row>
    <row r="76" spans="1:5" ht="18" x14ac:dyDescent="0.25">
      <c r="A76" s="8" t="str">
        <f>VLOOKUP(B76,'[1]LISTADO ATM'!$A$2:$C$820,3,0)</f>
        <v>NORTE</v>
      </c>
      <c r="B76" s="4">
        <v>283</v>
      </c>
      <c r="C76" s="4" t="str">
        <f>VLOOKUP(B76,'[1]LISTADO ATM'!$A$2:$B$820,2,0)</f>
        <v xml:space="preserve">ATM Oficina Nibaje </v>
      </c>
      <c r="D76" s="20" t="s">
        <v>10</v>
      </c>
      <c r="E76" s="25" t="s">
        <v>36</v>
      </c>
    </row>
    <row r="77" spans="1:5" ht="18" x14ac:dyDescent="0.25">
      <c r="A77" s="8" t="str">
        <f>VLOOKUP(B77,'[1]LISTADO ATM'!$A$2:$C$820,3,0)</f>
        <v>DISTRITO NACIONAL</v>
      </c>
      <c r="B77" s="4">
        <v>514</v>
      </c>
      <c r="C77" s="4" t="str">
        <f>VLOOKUP(B77,'[1]LISTADO ATM'!$A$2:$B$820,2,0)</f>
        <v>ATM Autoservicio Charles de Gaulle</v>
      </c>
      <c r="D77" s="20" t="s">
        <v>10</v>
      </c>
      <c r="E77" s="25" t="s">
        <v>37</v>
      </c>
    </row>
    <row r="78" spans="1:5" ht="18" x14ac:dyDescent="0.25">
      <c r="A78" s="8" t="str">
        <f>VLOOKUP(B78,'[1]LISTADO ATM'!$A$2:$C$820,3,0)</f>
        <v>DISTRITO NACIONAL</v>
      </c>
      <c r="B78" s="4">
        <v>596</v>
      </c>
      <c r="C78" s="4" t="str">
        <f>VLOOKUP(B78,'[1]LISTADO ATM'!$A$2:$B$820,2,0)</f>
        <v xml:space="preserve">ATM Autobanco Malecón Center </v>
      </c>
      <c r="D78" s="20" t="s">
        <v>10</v>
      </c>
      <c r="E78" s="21" t="s">
        <v>38</v>
      </c>
    </row>
    <row r="79" spans="1:5" ht="18" x14ac:dyDescent="0.25">
      <c r="A79" s="8" t="str">
        <f>VLOOKUP(B79,'[1]LISTADO ATM'!$A$2:$C$820,3,0)</f>
        <v>DISTRITO NACIONAL</v>
      </c>
      <c r="B79" s="4">
        <v>507</v>
      </c>
      <c r="C79" s="4" t="str">
        <f>VLOOKUP(B79,'[1]LISTADO ATM'!$A$2:$B$820,2,0)</f>
        <v>ATM Estación Sigma Boca Chica</v>
      </c>
      <c r="D79" s="20" t="s">
        <v>10</v>
      </c>
      <c r="E79" s="25">
        <v>335829999</v>
      </c>
    </row>
    <row r="80" spans="1:5" ht="18" x14ac:dyDescent="0.25">
      <c r="A80" s="8" t="str">
        <f>VLOOKUP(B80,'[1]LISTADO ATM'!$A$2:$C$820,3,0)</f>
        <v>DISTRITO NACIONAL</v>
      </c>
      <c r="B80" s="4">
        <v>967</v>
      </c>
      <c r="C80" s="4" t="str">
        <f>VLOOKUP(B80,'[1]LISTADO ATM'!$A$2:$B$820,2,0)</f>
        <v xml:space="preserve">ATM UNP Hiper Olé Autopista Duarte </v>
      </c>
      <c r="D80" s="20" t="s">
        <v>10</v>
      </c>
      <c r="E80" s="25">
        <v>335830007</v>
      </c>
    </row>
    <row r="81" spans="1:5" ht="18" x14ac:dyDescent="0.25">
      <c r="A81" s="8" t="str">
        <f>VLOOKUP(B81,'[1]LISTADO ATM'!$A$2:$C$820,3,0)</f>
        <v>DISTRITO NACIONAL</v>
      </c>
      <c r="B81" s="4">
        <v>387</v>
      </c>
      <c r="C81" s="4" t="str">
        <f>VLOOKUP(B81,'[1]LISTADO ATM'!$A$2:$B$820,2,0)</f>
        <v xml:space="preserve">ATM S/M La Cadena San Vicente de Paul </v>
      </c>
      <c r="D81" s="20" t="s">
        <v>10</v>
      </c>
      <c r="E81" s="25">
        <v>335830010</v>
      </c>
    </row>
    <row r="82" spans="1:5" ht="18" x14ac:dyDescent="0.25">
      <c r="A82" s="8" t="str">
        <f>VLOOKUP(B82,'[1]LISTADO ATM'!$A$2:$C$820,3,0)</f>
        <v>DISTRITO NACIONAL</v>
      </c>
      <c r="B82" s="26">
        <v>875</v>
      </c>
      <c r="C82" s="4" t="str">
        <f>VLOOKUP(B82,'[1]LISTADO ATM'!$A$2:$B$820,2,0)</f>
        <v xml:space="preserve">ATM Texaco Aut. Duarte KM 14 1/2 (Los Alcarrizos) </v>
      </c>
      <c r="D82" s="20" t="s">
        <v>10</v>
      </c>
      <c r="E82" s="25">
        <v>335830013</v>
      </c>
    </row>
    <row r="83" spans="1:5" ht="18" x14ac:dyDescent="0.25">
      <c r="A83" s="8" t="str">
        <f>VLOOKUP(B83,'[1]LISTADO ATM'!$A$2:$C$820,3,0)</f>
        <v>DISTRITO NACIONAL</v>
      </c>
      <c r="B83" s="4">
        <v>555</v>
      </c>
      <c r="C83" s="4" t="str">
        <f>VLOOKUP(B83,'[1]LISTADO ATM'!$A$2:$B$820,2,0)</f>
        <v xml:space="preserve">ATM Estación Shell Las Praderas </v>
      </c>
      <c r="D83" s="20" t="s">
        <v>10</v>
      </c>
      <c r="E83" s="25">
        <v>335830021</v>
      </c>
    </row>
    <row r="84" spans="1:5" ht="18" x14ac:dyDescent="0.25">
      <c r="A84" s="8" t="str">
        <f>VLOOKUP(B84,'[1]LISTADO ATM'!$A$2:$C$820,3,0)</f>
        <v>DISTRITO NACIONAL</v>
      </c>
      <c r="B84" s="4">
        <v>541</v>
      </c>
      <c r="C84" s="4" t="str">
        <f>VLOOKUP(B84,'[1]LISTADO ATM'!$A$2:$B$820,2,0)</f>
        <v xml:space="preserve">ATM Oficina Sambil II </v>
      </c>
      <c r="D84" s="20" t="s">
        <v>10</v>
      </c>
      <c r="E84" s="25">
        <v>335830140</v>
      </c>
    </row>
    <row r="85" spans="1:5" ht="18" x14ac:dyDescent="0.25">
      <c r="A85" s="8" t="str">
        <f>VLOOKUP(B85,'[1]LISTADO ATM'!$A$2:$C$820,3,0)</f>
        <v>DISTRITO NACIONAL</v>
      </c>
      <c r="B85" s="4">
        <v>753</v>
      </c>
      <c r="C85" s="4" t="str">
        <f>VLOOKUP(B85,'[1]LISTADO ATM'!$A$2:$B$820,2,0)</f>
        <v xml:space="preserve">ATM S/M Nacional Tiradentes </v>
      </c>
      <c r="D85" s="20" t="s">
        <v>10</v>
      </c>
      <c r="E85" s="25">
        <v>335829868</v>
      </c>
    </row>
    <row r="86" spans="1:5" ht="18" x14ac:dyDescent="0.25">
      <c r="A86" s="8" t="str">
        <f>VLOOKUP(B86,'[1]LISTADO ATM'!$A$2:$C$820,3,0)</f>
        <v>DISTRITO NACIONAL</v>
      </c>
      <c r="B86" s="4">
        <v>574</v>
      </c>
      <c r="C86" s="4" t="str">
        <f>VLOOKUP(B86,'[1]LISTADO ATM'!$A$2:$B$820,2,0)</f>
        <v xml:space="preserve">ATM Club Obras Públicas </v>
      </c>
      <c r="D86" s="20" t="s">
        <v>10</v>
      </c>
      <c r="E86" s="25">
        <v>335830188</v>
      </c>
    </row>
    <row r="87" spans="1:5" ht="18" x14ac:dyDescent="0.25">
      <c r="A87" s="8" t="str">
        <f>VLOOKUP(B87,'[1]LISTADO ATM'!$A$2:$C$820,3,0)</f>
        <v>DISTRITO NACIONAL</v>
      </c>
      <c r="B87" s="4">
        <v>769</v>
      </c>
      <c r="C87" s="4" t="str">
        <f>VLOOKUP(B87,'[1]LISTADO ATM'!$A$2:$B$820,2,0)</f>
        <v>ATM UNP Pablo Mella Morales</v>
      </c>
      <c r="D87" s="20" t="s">
        <v>10</v>
      </c>
      <c r="E87" s="25">
        <v>335830189</v>
      </c>
    </row>
    <row r="88" spans="1:5" ht="18" x14ac:dyDescent="0.25">
      <c r="A88" s="8" t="str">
        <f>VLOOKUP(B88,'[1]LISTADO ATM'!$A$2:$C$820,3,0)</f>
        <v>DISTRITO NACIONAL</v>
      </c>
      <c r="B88" s="4">
        <v>139</v>
      </c>
      <c r="C88" s="4" t="str">
        <f>VLOOKUP(B88,'[1]LISTADO ATM'!$A$2:$B$820,2,0)</f>
        <v xml:space="preserve">ATM Oficina Plaza Lama Zona Oriental I </v>
      </c>
      <c r="D88" s="20" t="s">
        <v>10</v>
      </c>
      <c r="E88" s="25">
        <v>335830190</v>
      </c>
    </row>
    <row r="89" spans="1:5" ht="18" x14ac:dyDescent="0.25">
      <c r="A89" s="8" t="str">
        <f>VLOOKUP(B89,'[1]LISTADO ATM'!$A$2:$C$820,3,0)</f>
        <v>SUR</v>
      </c>
      <c r="B89" s="4">
        <v>783</v>
      </c>
      <c r="C89" s="4" t="str">
        <f>VLOOKUP(B89,'[1]LISTADO ATM'!$A$2:$B$820,2,0)</f>
        <v xml:space="preserve">ATM Autobanco Alfa y Omega (Barahona) </v>
      </c>
      <c r="D89" s="20" t="s">
        <v>10</v>
      </c>
      <c r="E89" s="25">
        <v>335830197</v>
      </c>
    </row>
    <row r="90" spans="1:5" ht="18" x14ac:dyDescent="0.25">
      <c r="A90" s="8" t="str">
        <f>VLOOKUP(B90,'[1]LISTADO ATM'!$A$2:$C$820,3,0)</f>
        <v>SUR</v>
      </c>
      <c r="B90" s="4">
        <v>48</v>
      </c>
      <c r="C90" s="4" t="str">
        <f>VLOOKUP(B90,'[1]LISTADO ATM'!$A$2:$B$820,2,0)</f>
        <v xml:space="preserve">ATM Autoservicio Neiba I </v>
      </c>
      <c r="D90" s="20" t="s">
        <v>10</v>
      </c>
      <c r="E90" s="25">
        <v>335830198</v>
      </c>
    </row>
    <row r="91" spans="1:5" ht="18" x14ac:dyDescent="0.25">
      <c r="A91" s="8" t="str">
        <f>VLOOKUP(B91,'[1]LISTADO ATM'!$A$2:$C$820,3,0)</f>
        <v>DISTRITO NACIONAL</v>
      </c>
      <c r="B91" s="4">
        <v>231</v>
      </c>
      <c r="C91" s="4" t="str">
        <f>VLOOKUP(B91,'[1]LISTADO ATM'!$A$2:$B$820,2,0)</f>
        <v xml:space="preserve">ATM Oficina Zona Oriental </v>
      </c>
      <c r="D91" s="20" t="s">
        <v>10</v>
      </c>
      <c r="E91" s="25">
        <v>335830200</v>
      </c>
    </row>
    <row r="92" spans="1:5" ht="18" x14ac:dyDescent="0.25">
      <c r="A92" s="8" t="str">
        <f>VLOOKUP(B92,'[1]LISTADO ATM'!$A$2:$C$820,3,0)</f>
        <v>ESTE</v>
      </c>
      <c r="B92" s="4">
        <v>268</v>
      </c>
      <c r="C92" s="4" t="str">
        <f>VLOOKUP(B92,'[1]LISTADO ATM'!$A$2:$B$820,2,0)</f>
        <v xml:space="preserve">ATM Autobanco La Altagracia (Higuey) </v>
      </c>
      <c r="D92" s="20" t="s">
        <v>10</v>
      </c>
      <c r="E92" s="25">
        <v>335830201</v>
      </c>
    </row>
    <row r="93" spans="1:5" ht="18" x14ac:dyDescent="0.25">
      <c r="A93" s="8" t="str">
        <f>VLOOKUP(B93,'[1]LISTADO ATM'!$A$2:$C$820,3,0)</f>
        <v>ESTE</v>
      </c>
      <c r="B93" s="4">
        <v>345</v>
      </c>
      <c r="C93" s="4" t="str">
        <f>VLOOKUP(B93,'[1]LISTADO ATM'!$A$2:$B$820,2,0)</f>
        <v>ATM Ofic. Yamasa II</v>
      </c>
      <c r="D93" s="20" t="s">
        <v>10</v>
      </c>
      <c r="E93" s="25">
        <v>335830203</v>
      </c>
    </row>
    <row r="94" spans="1:5" ht="18" x14ac:dyDescent="0.25">
      <c r="A94" s="8" t="str">
        <f>VLOOKUP(B94,'[1]LISTADO ATM'!$A$2:$C$820,3,0)</f>
        <v>ESTE</v>
      </c>
      <c r="B94" s="4">
        <v>742</v>
      </c>
      <c r="C94" s="4" t="str">
        <f>VLOOKUP(B94,'[1]LISTADO ATM'!$A$2:$B$820,2,0)</f>
        <v xml:space="preserve">ATM Oficina Plaza del Rey (La Romana) </v>
      </c>
      <c r="D94" s="20" t="s">
        <v>10</v>
      </c>
      <c r="E94" s="25">
        <v>335830207</v>
      </c>
    </row>
    <row r="95" spans="1:5" ht="18" x14ac:dyDescent="0.25">
      <c r="A95" s="8" t="str">
        <f>VLOOKUP(B95,'[1]LISTADO ATM'!$A$2:$C$820,3,0)</f>
        <v>ESTE</v>
      </c>
      <c r="B95" s="4">
        <v>772</v>
      </c>
      <c r="C95" s="4" t="str">
        <f>VLOOKUP(B95,'[1]LISTADO ATM'!$A$2:$B$820,2,0)</f>
        <v xml:space="preserve">ATM UNP Yamasá </v>
      </c>
      <c r="D95" s="20" t="s">
        <v>10</v>
      </c>
      <c r="E95" s="25">
        <v>335830209</v>
      </c>
    </row>
    <row r="96" spans="1:5" ht="18" x14ac:dyDescent="0.25">
      <c r="A96" s="8" t="str">
        <f>VLOOKUP(B96,'[1]LISTADO ATM'!$A$2:$C$820,3,0)</f>
        <v>NORTE</v>
      </c>
      <c r="B96" s="4">
        <v>969</v>
      </c>
      <c r="C96" s="4" t="str">
        <f>VLOOKUP(B96,'[1]LISTADO ATM'!$A$2:$B$820,2,0)</f>
        <v xml:space="preserve">ATM Oficina El Sol I (Santiago) </v>
      </c>
      <c r="D96" s="20" t="s">
        <v>10</v>
      </c>
      <c r="E96" s="25">
        <v>335830211</v>
      </c>
    </row>
    <row r="97" spans="1:5" ht="18.75" thickBot="1" x14ac:dyDescent="0.3">
      <c r="A97" s="9" t="s">
        <v>11</v>
      </c>
      <c r="B97" s="10">
        <f>COUNT(B74:B96)</f>
        <v>23</v>
      </c>
      <c r="C97" s="19"/>
      <c r="D97" s="19"/>
      <c r="E97" s="19"/>
    </row>
    <row r="98" spans="1:5" ht="15.75" thickBot="1" x14ac:dyDescent="0.3">
      <c r="E98" s="7"/>
    </row>
    <row r="99" spans="1:5" ht="18.75" thickBot="1" x14ac:dyDescent="0.3">
      <c r="A99" s="34" t="s">
        <v>16</v>
      </c>
      <c r="B99" s="35"/>
      <c r="C99" s="35"/>
      <c r="D99" s="35"/>
      <c r="E99" s="52"/>
    </row>
    <row r="100" spans="1:5" ht="18" x14ac:dyDescent="0.25">
      <c r="A100" s="2" t="s">
        <v>5</v>
      </c>
      <c r="B100" s="11" t="s">
        <v>6</v>
      </c>
      <c r="C100" s="3" t="s">
        <v>7</v>
      </c>
      <c r="D100" s="3" t="s">
        <v>8</v>
      </c>
      <c r="E100" s="11" t="s">
        <v>9</v>
      </c>
    </row>
    <row r="101" spans="1:5" ht="18" x14ac:dyDescent="0.25">
      <c r="A101" s="8" t="str">
        <f>VLOOKUP(B101,'[1]LISTADO ATM'!$A$2:$C$820,3,0)</f>
        <v>DISTRITO NACIONAL</v>
      </c>
      <c r="B101" s="4">
        <v>600</v>
      </c>
      <c r="C101" s="4" t="str">
        <f>VLOOKUP(B101,'[1]LISTADO ATM'!$A$2:$B$820,2,0)</f>
        <v>ATM S/M Bravo Hipica</v>
      </c>
      <c r="D101" s="4" t="s">
        <v>13</v>
      </c>
      <c r="E101" s="25">
        <v>335828252</v>
      </c>
    </row>
    <row r="102" spans="1:5" ht="18" x14ac:dyDescent="0.25">
      <c r="A102" s="8" t="e">
        <f>VLOOKUP(B102,'[1]LISTADO ATM'!$A$2:$C$820,3,0)</f>
        <v>#N/A</v>
      </c>
      <c r="B102" s="4">
        <v>797</v>
      </c>
      <c r="C102" s="4" t="e">
        <f>VLOOKUP(B102,'[1]LISTADO ATM'!$A$2:$B$820,2,0)</f>
        <v>#N/A</v>
      </c>
      <c r="D102" s="4" t="s">
        <v>13</v>
      </c>
      <c r="E102" s="25" t="s">
        <v>43</v>
      </c>
    </row>
    <row r="103" spans="1:5" ht="18" x14ac:dyDescent="0.25">
      <c r="A103" s="8" t="str">
        <f>VLOOKUP(B103,'[1]LISTADO ATM'!$A$2:$C$820,3,0)</f>
        <v>DISTRITO NACIONAL</v>
      </c>
      <c r="B103" s="4">
        <v>970</v>
      </c>
      <c r="C103" s="4" t="str">
        <f>VLOOKUP(B103,'[1]LISTADO ATM'!$A$2:$B$820,2,0)</f>
        <v xml:space="preserve">ATM S/M Olé Haina </v>
      </c>
      <c r="D103" s="4" t="s">
        <v>13</v>
      </c>
      <c r="E103" s="25">
        <v>335828402</v>
      </c>
    </row>
    <row r="104" spans="1:5" ht="18" x14ac:dyDescent="0.25">
      <c r="A104" s="8" t="str">
        <f>VLOOKUP(B104,'[1]LISTADO ATM'!$A$2:$C$820,3,0)</f>
        <v>DISTRITO NACIONAL</v>
      </c>
      <c r="B104" s="4">
        <v>184</v>
      </c>
      <c r="C104" s="4" t="str">
        <f>VLOOKUP(B104,'[1]LISTADO ATM'!$A$2:$B$820,2,0)</f>
        <v xml:space="preserve">ATM Hermanas Mirabal </v>
      </c>
      <c r="D104" s="4" t="s">
        <v>13</v>
      </c>
      <c r="E104" s="25" t="s">
        <v>44</v>
      </c>
    </row>
    <row r="105" spans="1:5" ht="18" x14ac:dyDescent="0.25">
      <c r="A105" s="8" t="str">
        <f>VLOOKUP(B105,'[1]LISTADO ATM'!$A$2:$C$820,3,0)</f>
        <v>DISTRITO NACIONAL</v>
      </c>
      <c r="B105" s="4">
        <v>578</v>
      </c>
      <c r="C105" s="4" t="str">
        <f>VLOOKUP(B105,'[1]LISTADO ATM'!$A$2:$B$820,2,0)</f>
        <v xml:space="preserve">ATM Procuraduría General de la República </v>
      </c>
      <c r="D105" s="4" t="s">
        <v>13</v>
      </c>
      <c r="E105" s="25" t="s">
        <v>45</v>
      </c>
    </row>
    <row r="106" spans="1:5" ht="18" x14ac:dyDescent="0.25">
      <c r="A106" s="8" t="str">
        <f>VLOOKUP(B106,'[1]LISTADO ATM'!$A$2:$C$820,3,0)</f>
        <v>DISTRITO NACIONAL</v>
      </c>
      <c r="B106" s="4">
        <v>659</v>
      </c>
      <c r="C106" s="4" t="str">
        <f>VLOOKUP(B106,'[1]LISTADO ATM'!$A$2:$B$820,2,0)</f>
        <v>ATM Down Town Center</v>
      </c>
      <c r="D106" s="4" t="s">
        <v>13</v>
      </c>
      <c r="E106" s="21" t="s">
        <v>54</v>
      </c>
    </row>
    <row r="107" spans="1:5" ht="18" x14ac:dyDescent="0.25">
      <c r="A107" s="8" t="str">
        <f>VLOOKUP(B107,'[1]LISTADO ATM'!$A$2:$C$820,3,0)</f>
        <v>NORTE</v>
      </c>
      <c r="B107" s="4">
        <v>138</v>
      </c>
      <c r="C107" s="4" t="str">
        <f>VLOOKUP(B107,'[1]LISTADO ATM'!$A$2:$B$820,2,0)</f>
        <v xml:space="preserve">ATM UNP Fantino </v>
      </c>
      <c r="D107" s="4" t="s">
        <v>13</v>
      </c>
      <c r="E107" s="21">
        <v>335830199</v>
      </c>
    </row>
    <row r="108" spans="1:5" ht="18" x14ac:dyDescent="0.25">
      <c r="A108" s="8" t="str">
        <f>VLOOKUP(B108,'[1]LISTADO ATM'!$A$2:$C$820,3,0)</f>
        <v>DISTRITO NACIONAL</v>
      </c>
      <c r="B108" s="4">
        <v>539</v>
      </c>
      <c r="C108" s="4" t="str">
        <f>VLOOKUP(B108,'[1]LISTADO ATM'!$A$2:$B$820,2,0)</f>
        <v>ATM S/M La Cadena Los Proceres</v>
      </c>
      <c r="D108" s="4" t="s">
        <v>13</v>
      </c>
      <c r="E108" s="21">
        <v>335830205</v>
      </c>
    </row>
    <row r="109" spans="1:5" ht="18" x14ac:dyDescent="0.25">
      <c r="A109" s="8" t="str">
        <f>VLOOKUP(B109,'[1]LISTADO ATM'!$A$2:$C$820,3,0)</f>
        <v>ESTE</v>
      </c>
      <c r="B109" s="4">
        <v>844</v>
      </c>
      <c r="C109" s="4" t="str">
        <f>VLOOKUP(B109,'[1]LISTADO ATM'!$A$2:$B$820,2,0)</f>
        <v xml:space="preserve">ATM San Juan Shopping Center (Bávaro) </v>
      </c>
      <c r="D109" s="4" t="s">
        <v>13</v>
      </c>
      <c r="E109" s="21">
        <v>335830210</v>
      </c>
    </row>
    <row r="110" spans="1:5" ht="18.75" thickBot="1" x14ac:dyDescent="0.3">
      <c r="A110" s="5" t="s">
        <v>11</v>
      </c>
      <c r="B110" s="10">
        <f>COUNT(B101:B109)</f>
        <v>9</v>
      </c>
      <c r="C110" s="19"/>
      <c r="D110" s="28"/>
      <c r="E110" s="29"/>
    </row>
    <row r="111" spans="1:5" ht="15.75" thickBot="1" x14ac:dyDescent="0.3">
      <c r="E111" s="7"/>
    </row>
    <row r="112" spans="1:5" ht="18.75" thickBot="1" x14ac:dyDescent="0.3">
      <c r="A112" s="34" t="s">
        <v>15</v>
      </c>
      <c r="B112" s="35"/>
      <c r="C112" s="35"/>
      <c r="D112" s="36"/>
      <c r="E112" s="37"/>
    </row>
    <row r="113" spans="1:5" ht="18" x14ac:dyDescent="0.25">
      <c r="A113" s="11" t="s">
        <v>5</v>
      </c>
      <c r="B113" s="11" t="s">
        <v>6</v>
      </c>
      <c r="C113" s="6" t="s">
        <v>7</v>
      </c>
      <c r="D113" s="24" t="s">
        <v>8</v>
      </c>
      <c r="E113" s="11" t="s">
        <v>9</v>
      </c>
    </row>
    <row r="114" spans="1:5" ht="18" x14ac:dyDescent="0.25">
      <c r="A114" s="4" t="str">
        <f>VLOOKUP(B114,'[1]LISTADO ATM'!$A$2:$C$820,3,0)</f>
        <v>DISTRITO NACIONAL</v>
      </c>
      <c r="B114" s="4">
        <v>540</v>
      </c>
      <c r="C114" s="4" t="str">
        <f>VLOOKUP(B114,'[1]LISTADO ATM'!$A$2:$B$820,2,0)</f>
        <v xml:space="preserve">ATM Autoservicio Sambil I </v>
      </c>
      <c r="D114" s="4" t="s">
        <v>46</v>
      </c>
      <c r="E114" s="21" t="s">
        <v>47</v>
      </c>
    </row>
    <row r="115" spans="1:5" ht="18" x14ac:dyDescent="0.25">
      <c r="A115" s="4" t="str">
        <f>VLOOKUP(B115,'[1]LISTADO ATM'!$A$2:$C$820,3,0)</f>
        <v>DISTRITO NACIONAL</v>
      </c>
      <c r="B115" s="4">
        <v>755</v>
      </c>
      <c r="C115" s="4" t="str">
        <f>VLOOKUP(B115,'[1]LISTADO ATM'!$A$2:$B$820,2,0)</f>
        <v xml:space="preserve">ATM Oficina Galería del Este (Plaza) </v>
      </c>
      <c r="D115" s="4" t="s">
        <v>46</v>
      </c>
      <c r="E115" s="21" t="s">
        <v>48</v>
      </c>
    </row>
    <row r="116" spans="1:5" ht="18" x14ac:dyDescent="0.25">
      <c r="A116" s="4" t="str">
        <f>VLOOKUP(B116,'[1]LISTADO ATM'!$A$2:$C$820,3,0)</f>
        <v>DISTRITO NACIONAL</v>
      </c>
      <c r="B116" s="4">
        <v>946</v>
      </c>
      <c r="C116" s="4" t="str">
        <f>VLOOKUP(B116,'[1]LISTADO ATM'!$A$2:$B$820,2,0)</f>
        <v xml:space="preserve">ATM Oficina Núñez de Cáceres I </v>
      </c>
      <c r="D116" s="4" t="s">
        <v>46</v>
      </c>
      <c r="E116" s="21" t="s">
        <v>49</v>
      </c>
    </row>
    <row r="117" spans="1:5" ht="18" x14ac:dyDescent="0.25">
      <c r="A117" s="4" t="str">
        <f>VLOOKUP(B117,'[1]LISTADO ATM'!$A$2:$C$820,3,0)</f>
        <v>DISTRITO NACIONAL</v>
      </c>
      <c r="B117" s="4">
        <v>165</v>
      </c>
      <c r="C117" s="4" t="str">
        <f>VLOOKUP(B117,'[1]LISTADO ATM'!$A$2:$B$820,2,0)</f>
        <v>ATM Autoservicio Megacentro</v>
      </c>
      <c r="D117" s="4" t="s">
        <v>50</v>
      </c>
      <c r="E117" s="21" t="s">
        <v>51</v>
      </c>
    </row>
    <row r="118" spans="1:5" ht="18" x14ac:dyDescent="0.25">
      <c r="A118" s="4" t="str">
        <f>VLOOKUP(B118,'[1]LISTADO ATM'!$A$2:$C$820,3,0)</f>
        <v>DISTRITO NACIONAL</v>
      </c>
      <c r="B118" s="4">
        <v>54</v>
      </c>
      <c r="C118" s="4" t="str">
        <f>VLOOKUP(B118,'[1]LISTADO ATM'!$A$2:$B$820,2,0)</f>
        <v xml:space="preserve">ATM Autoservicio Galería 360 </v>
      </c>
      <c r="D118" s="4" t="s">
        <v>50</v>
      </c>
      <c r="E118" s="21" t="s">
        <v>52</v>
      </c>
    </row>
    <row r="119" spans="1:5" ht="18" x14ac:dyDescent="0.25">
      <c r="A119" s="4" t="str">
        <f>VLOOKUP(B119,'[1]LISTADO ATM'!$A$2:$C$820,3,0)</f>
        <v>DISTRITO NACIONAL</v>
      </c>
      <c r="B119" s="4">
        <v>87</v>
      </c>
      <c r="C119" s="4" t="str">
        <f>VLOOKUP(B119,'[1]LISTADO ATM'!$A$2:$B$820,2,0)</f>
        <v xml:space="preserve">ATM Autoservicio Sarasota </v>
      </c>
      <c r="D119" s="4" t="s">
        <v>53</v>
      </c>
      <c r="E119" s="21">
        <v>335828512</v>
      </c>
    </row>
    <row r="120" spans="1:5" ht="18" x14ac:dyDescent="0.25">
      <c r="A120" s="4" t="str">
        <f>VLOOKUP(B120,'[1]LISTADO ATM'!$A$2:$C$820,3,0)</f>
        <v>DISTRITO NACIONAL</v>
      </c>
      <c r="B120" s="4">
        <v>113</v>
      </c>
      <c r="C120" s="4" t="str">
        <f>VLOOKUP(B120,'[1]LISTADO ATM'!$A$2:$B$820,2,0)</f>
        <v xml:space="preserve">ATM Autoservicio Atalaya del Mar </v>
      </c>
      <c r="D120" s="4" t="s">
        <v>53</v>
      </c>
      <c r="E120" s="21">
        <v>335828514</v>
      </c>
    </row>
    <row r="121" spans="1:5" ht="18" x14ac:dyDescent="0.25">
      <c r="A121" s="4" t="str">
        <f>VLOOKUP(B121,'[1]LISTADO ATM'!$A$2:$C$820,3,0)</f>
        <v>DISTRITO NACIONAL</v>
      </c>
      <c r="B121" s="4">
        <v>527</v>
      </c>
      <c r="C121" s="4" t="str">
        <f>VLOOKUP(B121,'[1]LISTADO ATM'!$A$2:$B$820,2,0)</f>
        <v>ATM Oficina Zona Oriental II</v>
      </c>
      <c r="D121" s="4" t="s">
        <v>53</v>
      </c>
      <c r="E121" s="21">
        <v>335828080</v>
      </c>
    </row>
    <row r="122" spans="1:5" ht="18" x14ac:dyDescent="0.25">
      <c r="A122" s="4" t="str">
        <f>VLOOKUP(B122,'[1]LISTADO ATM'!$A$2:$C$820,3,0)</f>
        <v>DISTRITO NACIONAL</v>
      </c>
      <c r="B122" s="4">
        <v>360</v>
      </c>
      <c r="C122" s="4" t="str">
        <f>VLOOKUP(B122,'[1]LISTADO ATM'!$A$2:$B$820,2,0)</f>
        <v>ATM UNP Multicentro la Sirena Aut. Duarte</v>
      </c>
      <c r="D122" s="4" t="s">
        <v>50</v>
      </c>
      <c r="E122" s="21">
        <v>335829761</v>
      </c>
    </row>
    <row r="123" spans="1:5" ht="18" x14ac:dyDescent="0.25">
      <c r="A123" s="4" t="str">
        <f>VLOOKUP(B123,'[1]LISTADO ATM'!$A$2:$C$820,3,0)</f>
        <v>DISTRITO NACIONAL</v>
      </c>
      <c r="B123" s="4">
        <v>929</v>
      </c>
      <c r="C123" s="4" t="str">
        <f>VLOOKUP(B123,'[1]LISTADO ATM'!$A$2:$B$820,2,0)</f>
        <v>ATM Autoservicio Nacional El Conde</v>
      </c>
      <c r="D123" s="4" t="s">
        <v>50</v>
      </c>
      <c r="E123" s="21">
        <v>335830192</v>
      </c>
    </row>
    <row r="124" spans="1:5" ht="18.75" thickBot="1" x14ac:dyDescent="0.3">
      <c r="A124" s="5" t="s">
        <v>11</v>
      </c>
      <c r="B124" s="10">
        <f>COUNT(B114:B123)</f>
        <v>10</v>
      </c>
      <c r="C124" s="27"/>
      <c r="D124" s="23"/>
      <c r="E124" s="23"/>
    </row>
    <row r="125" spans="1:5" ht="15.75" thickBot="1" x14ac:dyDescent="0.3">
      <c r="E125" s="7"/>
    </row>
    <row r="126" spans="1:5" ht="18.75" thickBot="1" x14ac:dyDescent="0.3">
      <c r="A126" s="53" t="s">
        <v>12</v>
      </c>
      <c r="B126" s="54"/>
      <c r="D126" s="7"/>
      <c r="E126" s="7"/>
    </row>
    <row r="127" spans="1:5" ht="18.75" thickBot="1" x14ac:dyDescent="0.3">
      <c r="A127" s="55">
        <f>+B97+B110+B124</f>
        <v>42</v>
      </c>
      <c r="B127" s="56"/>
    </row>
    <row r="128" spans="1:5" ht="15.75" thickBot="1" x14ac:dyDescent="0.3">
      <c r="E128" s="7"/>
    </row>
    <row r="129" spans="1:5" ht="18.75" thickBot="1" x14ac:dyDescent="0.3">
      <c r="A129" s="34" t="s">
        <v>18</v>
      </c>
      <c r="B129" s="35"/>
      <c r="C129" s="35"/>
      <c r="D129" s="35"/>
      <c r="E129" s="52"/>
    </row>
    <row r="130" spans="1:5" ht="18" x14ac:dyDescent="0.25">
      <c r="A130" s="11" t="s">
        <v>5</v>
      </c>
      <c r="B130" s="11" t="s">
        <v>6</v>
      </c>
      <c r="C130" s="6" t="s">
        <v>7</v>
      </c>
      <c r="D130" s="47" t="s">
        <v>8</v>
      </c>
      <c r="E130" s="48"/>
    </row>
    <row r="131" spans="1:5" ht="18" x14ac:dyDescent="0.25">
      <c r="A131" s="4" t="str">
        <f>VLOOKUP(B131,'[1]LISTADO ATM'!$A$2:$C$820,3,0)</f>
        <v>DISTRITO NACIONAL</v>
      </c>
      <c r="B131" s="4">
        <v>812</v>
      </c>
      <c r="C131" s="4" t="str">
        <f>VLOOKUP(B131,'[1]LISTADO ATM'!$A$2:$B$820,2,0)</f>
        <v xml:space="preserve">ATM Canasta del Pueblo </v>
      </c>
      <c r="D131" s="32" t="s">
        <v>14</v>
      </c>
      <c r="E131" s="33"/>
    </row>
    <row r="132" spans="1:5" ht="18" x14ac:dyDescent="0.25">
      <c r="A132" s="4" t="str">
        <f>VLOOKUP(B132,'[1]LISTADO ATM'!$A$2:$C$820,3,0)</f>
        <v>NORTE</v>
      </c>
      <c r="B132" s="4">
        <v>749</v>
      </c>
      <c r="C132" s="4" t="str">
        <f>VLOOKUP(B132,'[1]LISTADO ATM'!$A$2:$B$820,2,0)</f>
        <v xml:space="preserve">ATM Oficina Yaque </v>
      </c>
      <c r="D132" s="32" t="s">
        <v>21</v>
      </c>
      <c r="E132" s="33"/>
    </row>
    <row r="133" spans="1:5" ht="18" x14ac:dyDescent="0.25">
      <c r="A133" s="4" t="str">
        <f>VLOOKUP(B133,'[1]LISTADO ATM'!$A$2:$C$820,3,0)</f>
        <v>DISTRITO NACIONAL</v>
      </c>
      <c r="B133" s="4">
        <v>434</v>
      </c>
      <c r="C133" s="4" t="str">
        <f>VLOOKUP(B133,'[1]LISTADO ATM'!$A$2:$B$820,2,0)</f>
        <v xml:space="preserve">ATM Generadora Hidroeléctrica Dom. (EGEHID) </v>
      </c>
      <c r="D133" s="32" t="s">
        <v>14</v>
      </c>
      <c r="E133" s="33"/>
    </row>
    <row r="134" spans="1:5" ht="18" x14ac:dyDescent="0.25">
      <c r="A134" s="4" t="str">
        <f>VLOOKUP(B134,'[1]LISTADO ATM'!$A$2:$C$820,3,0)</f>
        <v>DISTRITO NACIONAL</v>
      </c>
      <c r="B134" s="4">
        <v>715</v>
      </c>
      <c r="C134" s="4" t="str">
        <f>VLOOKUP(B134,'[1]LISTADO ATM'!$A$2:$B$820,2,0)</f>
        <v xml:space="preserve">ATM Oficina 27 de Febrero (Lobby) </v>
      </c>
      <c r="D134" s="32" t="s">
        <v>14</v>
      </c>
      <c r="E134" s="33"/>
    </row>
    <row r="135" spans="1:5" ht="18" x14ac:dyDescent="0.25">
      <c r="A135" s="4" t="str">
        <f>VLOOKUP(B135,'[1]LISTADO ATM'!$A$2:$C$820,3,0)</f>
        <v>DISTRITO NACIONAL</v>
      </c>
      <c r="B135" s="4">
        <v>515</v>
      </c>
      <c r="C135" s="4" t="str">
        <f>VLOOKUP(B135,'[1]LISTADO ATM'!$A$2:$B$820,2,0)</f>
        <v xml:space="preserve">ATM Oficina Agora Mall I </v>
      </c>
      <c r="D135" s="32" t="s">
        <v>21</v>
      </c>
      <c r="E135" s="33"/>
    </row>
    <row r="136" spans="1:5" ht="18" x14ac:dyDescent="0.25">
      <c r="A136" s="4" t="str">
        <f>VLOOKUP(B136,'[1]LISTADO ATM'!$A$2:$C$820,3,0)</f>
        <v>DISTRITO NACIONAL</v>
      </c>
      <c r="B136" s="4">
        <v>993</v>
      </c>
      <c r="C136" s="4" t="str">
        <f>VLOOKUP(B136,'[1]LISTADO ATM'!$A$2:$B$820,2,0)</f>
        <v xml:space="preserve">ATM Centro Medico Integral II </v>
      </c>
      <c r="D136" s="32" t="s">
        <v>22</v>
      </c>
      <c r="E136" s="33"/>
    </row>
    <row r="137" spans="1:5" ht="18" x14ac:dyDescent="0.25">
      <c r="A137" s="4" t="str">
        <f>VLOOKUP(B137,'[1]LISTADO ATM'!$A$2:$C$820,3,0)</f>
        <v>NORTE</v>
      </c>
      <c r="B137" s="4">
        <v>894</v>
      </c>
      <c r="C137" s="4" t="str">
        <f>VLOOKUP(B137,'[1]LISTADO ATM'!$A$2:$B$820,2,0)</f>
        <v>ATM Eco Petroleo Estero Hondo</v>
      </c>
      <c r="D137" s="32" t="s">
        <v>22</v>
      </c>
      <c r="E137" s="33"/>
    </row>
    <row r="138" spans="1:5" ht="18" x14ac:dyDescent="0.25">
      <c r="A138" s="4" t="str">
        <f>VLOOKUP(B138,'[1]LISTADO ATM'!$A$2:$C$820,3,0)</f>
        <v>DISTRITO NACIONAL</v>
      </c>
      <c r="B138" s="4">
        <v>577</v>
      </c>
      <c r="C138" s="4" t="str">
        <f>VLOOKUP(B138,'[1]LISTADO ATM'!$A$2:$B$820,2,0)</f>
        <v xml:space="preserve">ATM Olé Ave. Duarte </v>
      </c>
      <c r="D138" s="32" t="s">
        <v>22</v>
      </c>
      <c r="E138" s="33"/>
    </row>
    <row r="139" spans="1:5" ht="18" x14ac:dyDescent="0.25">
      <c r="A139" s="4" t="str">
        <f>VLOOKUP(B139,'[1]LISTADO ATM'!$A$2:$C$820,3,0)</f>
        <v>DISTRITO NACIONAL</v>
      </c>
      <c r="B139" s="4">
        <v>394</v>
      </c>
      <c r="C139" s="4" t="str">
        <f>VLOOKUP(B139,'[1]LISTADO ATM'!$A$2:$B$820,2,0)</f>
        <v xml:space="preserve">ATM Multicentro La Sirena Luperón </v>
      </c>
      <c r="D139" s="32" t="s">
        <v>14</v>
      </c>
      <c r="E139" s="33"/>
    </row>
    <row r="140" spans="1:5" ht="18" x14ac:dyDescent="0.25">
      <c r="A140" s="4" t="str">
        <f>VLOOKUP(B140,'[1]LISTADO ATM'!$A$2:$C$820,3,0)</f>
        <v>DISTRITO NACIONAL</v>
      </c>
      <c r="B140" s="4">
        <v>557</v>
      </c>
      <c r="C140" s="4" t="str">
        <f>VLOOKUP(B140,'[1]LISTADO ATM'!$A$2:$B$820,2,0)</f>
        <v xml:space="preserve">ATM Multicentro La Sirena Ave. Mella </v>
      </c>
      <c r="D140" s="32" t="s">
        <v>14</v>
      </c>
      <c r="E140" s="33"/>
    </row>
    <row r="141" spans="1:5" ht="18" x14ac:dyDescent="0.25">
      <c r="A141" s="4" t="str">
        <f>VLOOKUP(B141,'[1]LISTADO ATM'!$A$2:$C$820,3,0)</f>
        <v>NORTE</v>
      </c>
      <c r="B141" s="4">
        <v>463</v>
      </c>
      <c r="C141" s="4" t="str">
        <f>VLOOKUP(B141,'[1]LISTADO ATM'!$A$2:$B$820,2,0)</f>
        <v xml:space="preserve">ATM La Sirena El Embrujo </v>
      </c>
      <c r="D141" s="32" t="s">
        <v>14</v>
      </c>
      <c r="E141" s="33"/>
    </row>
    <row r="142" spans="1:5" ht="18" x14ac:dyDescent="0.25">
      <c r="A142" s="4" t="str">
        <f>VLOOKUP(B142,'[1]LISTADO ATM'!$A$2:$C$820,3,0)</f>
        <v>NORTE</v>
      </c>
      <c r="B142" s="4">
        <v>282</v>
      </c>
      <c r="C142" s="4" t="str">
        <f>VLOOKUP(B142,'[1]LISTADO ATM'!$A$2:$B$820,2,0)</f>
        <v xml:space="preserve">ATM Autobanco Nibaje </v>
      </c>
      <c r="D142" s="32" t="s">
        <v>21</v>
      </c>
      <c r="E142" s="33"/>
    </row>
    <row r="143" spans="1:5" ht="18" x14ac:dyDescent="0.25">
      <c r="A143" s="4" t="str">
        <f>VLOOKUP(B143,'[1]LISTADO ATM'!$A$2:$C$820,3,0)</f>
        <v>DISTRITO NACIONAL</v>
      </c>
      <c r="B143" s="4">
        <v>834</v>
      </c>
      <c r="C143" s="4" t="str">
        <f>VLOOKUP(B143,'[1]LISTADO ATM'!$A$2:$B$820,2,0)</f>
        <v xml:space="preserve">ATM Centro Médico Moderno </v>
      </c>
      <c r="D143" s="32" t="s">
        <v>14</v>
      </c>
      <c r="E143" s="33"/>
    </row>
    <row r="144" spans="1:5" ht="18" x14ac:dyDescent="0.25">
      <c r="A144" s="4" t="str">
        <f>VLOOKUP(B144,'[1]LISTADO ATM'!$A$2:$C$820,3,0)</f>
        <v>DISTRITO NACIONAL</v>
      </c>
      <c r="B144" s="4">
        <v>37</v>
      </c>
      <c r="C144" s="4" t="str">
        <f>VLOOKUP(B144,'[1]LISTADO ATM'!$A$2:$B$820,2,0)</f>
        <v xml:space="preserve">ATM Oficina Villa Mella </v>
      </c>
      <c r="D144" s="32" t="s">
        <v>14</v>
      </c>
      <c r="E144" s="33"/>
    </row>
    <row r="145" spans="1:5" ht="18" x14ac:dyDescent="0.25">
      <c r="A145" s="4" t="str">
        <f>VLOOKUP(B145,'[1]LISTADO ATM'!$A$2:$C$820,3,0)</f>
        <v>DISTRITO NACIONAL</v>
      </c>
      <c r="B145" s="4">
        <v>10</v>
      </c>
      <c r="C145" s="4" t="str">
        <f>VLOOKUP(B145,'[1]LISTADO ATM'!$A$2:$B$820,2,0)</f>
        <v xml:space="preserve">ATM Ministerio Salud Pública </v>
      </c>
      <c r="D145" s="32" t="s">
        <v>14</v>
      </c>
      <c r="E145" s="33"/>
    </row>
    <row r="146" spans="1:5" ht="18" x14ac:dyDescent="0.25">
      <c r="A146" s="4" t="str">
        <f>VLOOKUP(B146,'[1]LISTADO ATM'!$A$2:$C$820,3,0)</f>
        <v>SUR</v>
      </c>
      <c r="B146" s="4">
        <v>252</v>
      </c>
      <c r="C146" s="4" t="str">
        <f>VLOOKUP(B146,'[1]LISTADO ATM'!$A$2:$B$820,2,0)</f>
        <v xml:space="preserve">ATM Banco Agrícola (Barahona) </v>
      </c>
      <c r="D146" s="32" t="s">
        <v>14</v>
      </c>
      <c r="E146" s="33"/>
    </row>
    <row r="147" spans="1:5" ht="18" x14ac:dyDescent="0.25">
      <c r="A147" s="4" t="str">
        <f>VLOOKUP(B147,'[1]LISTADO ATM'!$A$2:$C$820,3,0)</f>
        <v>ESTE</v>
      </c>
      <c r="B147" s="4">
        <v>353</v>
      </c>
      <c r="C147" s="4" t="str">
        <f>VLOOKUP(B147,'[1]LISTADO ATM'!$A$2:$B$820,2,0)</f>
        <v xml:space="preserve">ATM Estación Boulevard Juan Dolio </v>
      </c>
      <c r="D147" s="32" t="s">
        <v>14</v>
      </c>
      <c r="E147" s="33"/>
    </row>
    <row r="148" spans="1:5" ht="18" x14ac:dyDescent="0.25">
      <c r="A148" s="4" t="str">
        <f>VLOOKUP(B148,'[1]LISTADO ATM'!$A$2:$C$820,3,0)</f>
        <v>ESTE</v>
      </c>
      <c r="B148" s="4">
        <v>386</v>
      </c>
      <c r="C148" s="4" t="str">
        <f>VLOOKUP(B148,'[1]LISTADO ATM'!$A$2:$B$820,2,0)</f>
        <v xml:space="preserve">ATM Plaza Verón II </v>
      </c>
      <c r="D148" s="32" t="s">
        <v>14</v>
      </c>
      <c r="E148" s="33"/>
    </row>
    <row r="149" spans="1:5" ht="18" x14ac:dyDescent="0.25">
      <c r="A149" s="4" t="str">
        <f>VLOOKUP(B149,'[1]LISTADO ATM'!$A$2:$C$820,3,0)</f>
        <v>DISTRITO NACIONAL</v>
      </c>
      <c r="B149" s="4">
        <v>639</v>
      </c>
      <c r="C149" s="4" t="str">
        <f>VLOOKUP(B149,'[1]LISTADO ATM'!$A$2:$B$820,2,0)</f>
        <v xml:space="preserve">ATM Comisión Militar MOPC </v>
      </c>
      <c r="D149" s="32" t="s">
        <v>21</v>
      </c>
      <c r="E149" s="33"/>
    </row>
    <row r="150" spans="1:5" ht="18" x14ac:dyDescent="0.25">
      <c r="A150" s="4" t="str">
        <f>VLOOKUP(B150,'[1]LISTADO ATM'!$A$2:$C$820,3,0)</f>
        <v>DISTRITO NACIONAL</v>
      </c>
      <c r="B150" s="4">
        <v>658</v>
      </c>
      <c r="C150" s="4" t="str">
        <f>VLOOKUP(B150,'[1]LISTADO ATM'!$A$2:$B$820,2,0)</f>
        <v>ATM Cámara de Cuentas</v>
      </c>
      <c r="D150" s="32" t="s">
        <v>14</v>
      </c>
      <c r="E150" s="33"/>
    </row>
    <row r="151" spans="1:5" ht="18" x14ac:dyDescent="0.25">
      <c r="A151" s="4" t="str">
        <f>VLOOKUP(B151,'[1]LISTADO ATM'!$A$2:$C$820,3,0)</f>
        <v>ESTE</v>
      </c>
      <c r="B151" s="4">
        <v>660</v>
      </c>
      <c r="C151" s="4" t="str">
        <f>VLOOKUP(B151,'[1]LISTADO ATM'!$A$2:$B$820,2,0)</f>
        <v>ATM Oficina Romana Norte II</v>
      </c>
      <c r="D151" s="32" t="s">
        <v>14</v>
      </c>
      <c r="E151" s="33"/>
    </row>
    <row r="152" spans="1:5" ht="18" x14ac:dyDescent="0.25">
      <c r="A152" s="4" t="str">
        <f>VLOOKUP(B152,'[1]LISTADO ATM'!$A$2:$C$820,3,0)</f>
        <v>NORTE</v>
      </c>
      <c r="B152" s="4">
        <v>93</v>
      </c>
      <c r="C152" s="4" t="str">
        <f>VLOOKUP(B152,'[1]LISTADO ATM'!$A$2:$B$820,2,0)</f>
        <v xml:space="preserve">ATM Oficina Cotuí </v>
      </c>
      <c r="D152" s="32" t="s">
        <v>21</v>
      </c>
      <c r="E152" s="33"/>
    </row>
    <row r="153" spans="1:5" ht="18" x14ac:dyDescent="0.25">
      <c r="A153" s="4" t="str">
        <f>VLOOKUP(B153,'[1]LISTADO ATM'!$A$2:$C$820,3,0)</f>
        <v>DISTRITO NACIONAL</v>
      </c>
      <c r="B153" s="4">
        <v>267</v>
      </c>
      <c r="C153" s="4" t="str">
        <f>VLOOKUP(B153,'[1]LISTADO ATM'!$A$2:$B$820,2,0)</f>
        <v xml:space="preserve">ATM Centro de Caja México </v>
      </c>
      <c r="D153" s="32" t="s">
        <v>55</v>
      </c>
      <c r="E153" s="33"/>
    </row>
    <row r="154" spans="1:5" ht="18" x14ac:dyDescent="0.25">
      <c r="A154" s="4" t="str">
        <f>VLOOKUP(B154,'[1]LISTADO ATM'!$A$2:$C$820,3,0)</f>
        <v>NORTE</v>
      </c>
      <c r="B154" s="4">
        <v>333</v>
      </c>
      <c r="C154" s="4" t="str">
        <f>VLOOKUP(B154,'[1]LISTADO ATM'!$A$2:$B$820,2,0)</f>
        <v>ATM Oficina Turey Maimón</v>
      </c>
      <c r="D154" s="32" t="s">
        <v>55</v>
      </c>
      <c r="E154" s="33"/>
    </row>
    <row r="155" spans="1:5" ht="18" x14ac:dyDescent="0.25">
      <c r="A155" s="4" t="str">
        <f>VLOOKUP(B155,'[1]LISTADO ATM'!$A$2:$C$820,3,0)</f>
        <v>DISTRITO NACIONAL</v>
      </c>
      <c r="B155" s="4">
        <v>561</v>
      </c>
      <c r="C155" s="4" t="str">
        <f>VLOOKUP(B155,'[1]LISTADO ATM'!$A$2:$B$820,2,0)</f>
        <v xml:space="preserve">ATM Comando Regional P.N. S.D. Este </v>
      </c>
      <c r="D155" s="32" t="s">
        <v>21</v>
      </c>
      <c r="E155" s="33"/>
    </row>
    <row r="156" spans="1:5" ht="18" x14ac:dyDescent="0.25">
      <c r="A156" s="4" t="str">
        <f>VLOOKUP(B156,'[1]LISTADO ATM'!$A$2:$C$820,3,0)</f>
        <v>DISTRITO NACIONAL</v>
      </c>
      <c r="B156" s="4">
        <v>590</v>
      </c>
      <c r="C156" s="4" t="str">
        <f>VLOOKUP(B156,'[1]LISTADO ATM'!$A$2:$B$820,2,0)</f>
        <v xml:space="preserve">ATM Olé Aut. Las Américas </v>
      </c>
      <c r="D156" s="32" t="s">
        <v>14</v>
      </c>
      <c r="E156" s="33"/>
    </row>
    <row r="157" spans="1:5" ht="18" x14ac:dyDescent="0.25">
      <c r="A157" s="4" t="str">
        <f>VLOOKUP(B157,'[1]LISTADO ATM'!$A$2:$C$820,3,0)</f>
        <v>DISTRITO NACIONAL</v>
      </c>
      <c r="B157" s="31">
        <v>708</v>
      </c>
      <c r="C157" s="4" t="str">
        <f>VLOOKUP(B157,'[1]LISTADO ATM'!$A$2:$B$820,2,0)</f>
        <v xml:space="preserve">ATM El Vestir De Hoy </v>
      </c>
      <c r="D157" s="32" t="s">
        <v>14</v>
      </c>
      <c r="E157" s="33"/>
    </row>
    <row r="158" spans="1:5" ht="18.75" thickBot="1" x14ac:dyDescent="0.3">
      <c r="A158" s="5" t="s">
        <v>11</v>
      </c>
      <c r="B158" s="10">
        <f>COUNT(B131:B157)</f>
        <v>27</v>
      </c>
      <c r="C158" s="27"/>
      <c r="D158" s="23"/>
      <c r="E158" s="23"/>
    </row>
  </sheetData>
  <mergeCells count="40">
    <mergeCell ref="D150:E150"/>
    <mergeCell ref="D151:E151"/>
    <mergeCell ref="D146:E146"/>
    <mergeCell ref="D147:E147"/>
    <mergeCell ref="D148:E148"/>
    <mergeCell ref="D149:E149"/>
    <mergeCell ref="A112:E112"/>
    <mergeCell ref="A1:E1"/>
    <mergeCell ref="A2:E2"/>
    <mergeCell ref="A7:E7"/>
    <mergeCell ref="D132:E132"/>
    <mergeCell ref="D130:E130"/>
    <mergeCell ref="D131:E131"/>
    <mergeCell ref="C60:E60"/>
    <mergeCell ref="A62:E62"/>
    <mergeCell ref="C70:E70"/>
    <mergeCell ref="A72:E72"/>
    <mergeCell ref="A99:E99"/>
    <mergeCell ref="A126:B126"/>
    <mergeCell ref="A127:B127"/>
    <mergeCell ref="A129:E129"/>
    <mergeCell ref="D133:E133"/>
    <mergeCell ref="D134:E134"/>
    <mergeCell ref="D135:E135"/>
    <mergeCell ref="D136:E136"/>
    <mergeCell ref="D137:E137"/>
    <mergeCell ref="D143:E143"/>
    <mergeCell ref="D144:E144"/>
    <mergeCell ref="D145:E145"/>
    <mergeCell ref="D138:E138"/>
    <mergeCell ref="D139:E139"/>
    <mergeCell ref="D140:E140"/>
    <mergeCell ref="D141:E141"/>
    <mergeCell ref="D142:E142"/>
    <mergeCell ref="D157:E157"/>
    <mergeCell ref="D152:E152"/>
    <mergeCell ref="D153:E153"/>
    <mergeCell ref="D154:E154"/>
    <mergeCell ref="D155:E155"/>
    <mergeCell ref="D156:E156"/>
  </mergeCells>
  <phoneticPr fontId="11" type="noConversion"/>
  <conditionalFormatting sqref="B1:B1048576">
    <cfRule type="duplicateValues" dxfId="95" priority="1979"/>
  </conditionalFormatting>
  <conditionalFormatting sqref="E106">
    <cfRule type="duplicateValues" dxfId="94" priority="1444"/>
    <cfRule type="duplicateValues" dxfId="93" priority="1445"/>
  </conditionalFormatting>
  <conditionalFormatting sqref="E106">
    <cfRule type="duplicateValues" dxfId="92" priority="1443"/>
  </conditionalFormatting>
  <conditionalFormatting sqref="E106">
    <cfRule type="duplicateValues" dxfId="91" priority="1442"/>
  </conditionalFormatting>
  <conditionalFormatting sqref="E106">
    <cfRule type="duplicateValues" dxfId="90" priority="1440"/>
    <cfRule type="duplicateValues" dxfId="89" priority="1441"/>
  </conditionalFormatting>
  <conditionalFormatting sqref="E106">
    <cfRule type="duplicateValues" dxfId="88" priority="1439"/>
  </conditionalFormatting>
  <conditionalFormatting sqref="E106">
    <cfRule type="duplicateValues" dxfId="87" priority="1438"/>
  </conditionalFormatting>
  <conditionalFormatting sqref="E106">
    <cfRule type="duplicateValues" dxfId="86" priority="1437"/>
  </conditionalFormatting>
  <conditionalFormatting sqref="E106">
    <cfRule type="duplicateValues" dxfId="85" priority="1436"/>
  </conditionalFormatting>
  <conditionalFormatting sqref="E106">
    <cfRule type="duplicateValues" dxfId="84" priority="1435"/>
  </conditionalFormatting>
  <conditionalFormatting sqref="E106">
    <cfRule type="duplicateValues" dxfId="83" priority="1434"/>
  </conditionalFormatting>
  <conditionalFormatting sqref="E106">
    <cfRule type="duplicateValues" dxfId="82" priority="1433"/>
  </conditionalFormatting>
  <conditionalFormatting sqref="E106">
    <cfRule type="duplicateValues" dxfId="81" priority="1431"/>
    <cfRule type="duplicateValues" dxfId="80" priority="1432"/>
  </conditionalFormatting>
  <conditionalFormatting sqref="E106">
    <cfRule type="duplicateValues" dxfId="79" priority="1430"/>
  </conditionalFormatting>
  <conditionalFormatting sqref="E106">
    <cfRule type="duplicateValues" dxfId="78" priority="1429"/>
  </conditionalFormatting>
  <conditionalFormatting sqref="E106">
    <cfRule type="duplicateValues" dxfId="77" priority="1428"/>
  </conditionalFormatting>
  <conditionalFormatting sqref="B131:B157">
    <cfRule type="duplicateValues" dxfId="76" priority="2006"/>
    <cfRule type="duplicateValues" dxfId="75" priority="2007"/>
  </conditionalFormatting>
  <conditionalFormatting sqref="E122">
    <cfRule type="duplicateValues" dxfId="74" priority="767"/>
    <cfRule type="duplicateValues" dxfId="73" priority="768"/>
  </conditionalFormatting>
  <conditionalFormatting sqref="E122">
    <cfRule type="duplicateValues" dxfId="72" priority="766"/>
  </conditionalFormatting>
  <conditionalFormatting sqref="E122">
    <cfRule type="duplicateValues" dxfId="71" priority="765"/>
  </conditionalFormatting>
  <conditionalFormatting sqref="E122">
    <cfRule type="duplicateValues" dxfId="70" priority="763"/>
    <cfRule type="duplicateValues" dxfId="69" priority="764"/>
  </conditionalFormatting>
  <conditionalFormatting sqref="E122">
    <cfRule type="duplicateValues" dxfId="68" priority="762"/>
  </conditionalFormatting>
  <conditionalFormatting sqref="E122">
    <cfRule type="duplicateValues" dxfId="67" priority="761"/>
  </conditionalFormatting>
  <conditionalFormatting sqref="E122">
    <cfRule type="duplicateValues" dxfId="66" priority="760"/>
  </conditionalFormatting>
  <conditionalFormatting sqref="E122">
    <cfRule type="duplicateValues" dxfId="65" priority="759"/>
  </conditionalFormatting>
  <conditionalFormatting sqref="E122">
    <cfRule type="duplicateValues" dxfId="64" priority="758"/>
  </conditionalFormatting>
  <conditionalFormatting sqref="E122">
    <cfRule type="duplicateValues" dxfId="63" priority="757"/>
  </conditionalFormatting>
  <conditionalFormatting sqref="E122">
    <cfRule type="duplicateValues" dxfId="62" priority="756"/>
  </conditionalFormatting>
  <conditionalFormatting sqref="E122">
    <cfRule type="duplicateValues" dxfId="61" priority="754"/>
    <cfRule type="duplicateValues" dxfId="60" priority="755"/>
  </conditionalFormatting>
  <conditionalFormatting sqref="E122">
    <cfRule type="duplicateValues" dxfId="59" priority="753"/>
  </conditionalFormatting>
  <conditionalFormatting sqref="E122">
    <cfRule type="duplicateValues" dxfId="58" priority="752"/>
  </conditionalFormatting>
  <conditionalFormatting sqref="E122">
    <cfRule type="duplicateValues" dxfId="57" priority="751"/>
  </conditionalFormatting>
  <conditionalFormatting sqref="B159:B1048576">
    <cfRule type="duplicateValues" dxfId="56" priority="2015"/>
  </conditionalFormatting>
  <conditionalFormatting sqref="E123">
    <cfRule type="duplicateValues" dxfId="55" priority="749"/>
    <cfRule type="duplicateValues" dxfId="54" priority="750"/>
  </conditionalFormatting>
  <conditionalFormatting sqref="E123">
    <cfRule type="duplicateValues" dxfId="53" priority="748"/>
  </conditionalFormatting>
  <conditionalFormatting sqref="E123">
    <cfRule type="duplicateValues" dxfId="52" priority="747"/>
  </conditionalFormatting>
  <conditionalFormatting sqref="E123">
    <cfRule type="duplicateValues" dxfId="51" priority="745"/>
    <cfRule type="duplicateValues" dxfId="50" priority="746"/>
  </conditionalFormatting>
  <conditionalFormatting sqref="E123">
    <cfRule type="duplicateValues" dxfId="49" priority="744"/>
  </conditionalFormatting>
  <conditionalFormatting sqref="E123">
    <cfRule type="duplicateValues" dxfId="48" priority="743"/>
  </conditionalFormatting>
  <conditionalFormatting sqref="E123">
    <cfRule type="duplicateValues" dxfId="47" priority="742"/>
  </conditionalFormatting>
  <conditionalFormatting sqref="E123">
    <cfRule type="duplicateValues" dxfId="46" priority="741"/>
  </conditionalFormatting>
  <conditionalFormatting sqref="E123">
    <cfRule type="duplicateValues" dxfId="45" priority="740"/>
  </conditionalFormatting>
  <conditionalFormatting sqref="E123">
    <cfRule type="duplicateValues" dxfId="44" priority="739"/>
  </conditionalFormatting>
  <conditionalFormatting sqref="E123">
    <cfRule type="duplicateValues" dxfId="43" priority="738"/>
  </conditionalFormatting>
  <conditionalFormatting sqref="E123">
    <cfRule type="duplicateValues" dxfId="42" priority="736"/>
    <cfRule type="duplicateValues" dxfId="41" priority="737"/>
  </conditionalFormatting>
  <conditionalFormatting sqref="E123">
    <cfRule type="duplicateValues" dxfId="40" priority="735"/>
  </conditionalFormatting>
  <conditionalFormatting sqref="E123">
    <cfRule type="duplicateValues" dxfId="39" priority="734"/>
  </conditionalFormatting>
  <conditionalFormatting sqref="E123">
    <cfRule type="duplicateValues" dxfId="38" priority="733"/>
  </conditionalFormatting>
  <conditionalFormatting sqref="E107">
    <cfRule type="duplicateValues" dxfId="37" priority="731"/>
    <cfRule type="duplicateValues" dxfId="36" priority="732"/>
  </conditionalFormatting>
  <conditionalFormatting sqref="E107">
    <cfRule type="duplicateValues" dxfId="35" priority="730"/>
  </conditionalFormatting>
  <conditionalFormatting sqref="E107">
    <cfRule type="duplicateValues" dxfId="34" priority="729"/>
  </conditionalFormatting>
  <conditionalFormatting sqref="E107">
    <cfRule type="duplicateValues" dxfId="33" priority="727"/>
    <cfRule type="duplicateValues" dxfId="32" priority="728"/>
  </conditionalFormatting>
  <conditionalFormatting sqref="E107">
    <cfRule type="duplicateValues" dxfId="31" priority="726"/>
  </conditionalFormatting>
  <conditionalFormatting sqref="E107">
    <cfRule type="duplicateValues" dxfId="30" priority="725"/>
  </conditionalFormatting>
  <conditionalFormatting sqref="E107">
    <cfRule type="duplicateValues" dxfId="29" priority="724"/>
  </conditionalFormatting>
  <conditionalFormatting sqref="E107">
    <cfRule type="duplicateValues" dxfId="28" priority="723"/>
  </conditionalFormatting>
  <conditionalFormatting sqref="E107">
    <cfRule type="duplicateValues" dxfId="27" priority="722"/>
  </conditionalFormatting>
  <conditionalFormatting sqref="E107">
    <cfRule type="duplicateValues" dxfId="26" priority="721"/>
  </conditionalFormatting>
  <conditionalFormatting sqref="E107">
    <cfRule type="duplicateValues" dxfId="25" priority="720"/>
  </conditionalFormatting>
  <conditionalFormatting sqref="E107">
    <cfRule type="duplicateValues" dxfId="24" priority="718"/>
    <cfRule type="duplicateValues" dxfId="23" priority="719"/>
  </conditionalFormatting>
  <conditionalFormatting sqref="E107">
    <cfRule type="duplicateValues" dxfId="22" priority="717"/>
  </conditionalFormatting>
  <conditionalFormatting sqref="E107">
    <cfRule type="duplicateValues" dxfId="21" priority="716"/>
  </conditionalFormatting>
  <conditionalFormatting sqref="E107">
    <cfRule type="duplicateValues" dxfId="20" priority="715"/>
  </conditionalFormatting>
  <conditionalFormatting sqref="E108:E109">
    <cfRule type="duplicateValues" dxfId="19" priority="713"/>
    <cfRule type="duplicateValues" dxfId="18" priority="714"/>
  </conditionalFormatting>
  <conditionalFormatting sqref="E108:E109">
    <cfRule type="duplicateValues" dxfId="17" priority="712"/>
  </conditionalFormatting>
  <conditionalFormatting sqref="E108:E109">
    <cfRule type="duplicateValues" dxfId="16" priority="711"/>
  </conditionalFormatting>
  <conditionalFormatting sqref="E108:E109">
    <cfRule type="duplicateValues" dxfId="15" priority="709"/>
    <cfRule type="duplicateValues" dxfId="14" priority="710"/>
  </conditionalFormatting>
  <conditionalFormatting sqref="E108:E109">
    <cfRule type="duplicateValues" dxfId="13" priority="708"/>
  </conditionalFormatting>
  <conditionalFormatting sqref="E108:E109">
    <cfRule type="duplicateValues" dxfId="12" priority="707"/>
  </conditionalFormatting>
  <conditionalFormatting sqref="E108:E109">
    <cfRule type="duplicateValues" dxfId="11" priority="706"/>
  </conditionalFormatting>
  <conditionalFormatting sqref="E108:E109">
    <cfRule type="duplicateValues" dxfId="10" priority="705"/>
  </conditionalFormatting>
  <conditionalFormatting sqref="E108:E109">
    <cfRule type="duplicateValues" dxfId="9" priority="704"/>
  </conditionalFormatting>
  <conditionalFormatting sqref="E108:E109">
    <cfRule type="duplicateValues" dxfId="8" priority="703"/>
  </conditionalFormatting>
  <conditionalFormatting sqref="E108:E109">
    <cfRule type="duplicateValues" dxfId="7" priority="702"/>
  </conditionalFormatting>
  <conditionalFormatting sqref="E108:E109">
    <cfRule type="duplicateValues" dxfId="6" priority="700"/>
    <cfRule type="duplicateValues" dxfId="5" priority="701"/>
  </conditionalFormatting>
  <conditionalFormatting sqref="E108:E109">
    <cfRule type="duplicateValues" dxfId="4" priority="699"/>
  </conditionalFormatting>
  <conditionalFormatting sqref="E108:E109">
    <cfRule type="duplicateValues" dxfId="3" priority="698"/>
  </conditionalFormatting>
  <conditionalFormatting sqref="E108:E109">
    <cfRule type="duplicateValues" dxfId="2" priority="697"/>
  </conditionalFormatting>
  <conditionalFormatting sqref="B1:B1048576">
    <cfRule type="duplicateValues" dxfId="1" priority="1"/>
  </conditionalFormatting>
  <conditionalFormatting sqref="B1:B1048576">
    <cfRule type="duplicateValues" dxfId="0" priority="20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ColWidth="11.42578125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2021-03-23T03:58:43Z</dcterms:modified>
</cp:coreProperties>
</file>