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2\"/>
    </mc:Choice>
  </mc:AlternateContent>
  <bookViews>
    <workbookView xWindow="0" yWindow="0" windowWidth="28800" windowHeight="12330" firstSheet="1" activeTab="1"/>
  </bookViews>
  <sheets>
    <sheet name="Gráfico1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1" l="1"/>
  <c r="C42" i="1"/>
  <c r="A42" i="1"/>
  <c r="C41" i="1"/>
  <c r="A41" i="1"/>
  <c r="B87" i="1"/>
  <c r="C86" i="1"/>
  <c r="A86" i="1"/>
  <c r="C85" i="1"/>
  <c r="A85" i="1"/>
  <c r="C40" i="1"/>
  <c r="A40" i="1"/>
  <c r="C84" i="1"/>
  <c r="A84" i="1"/>
  <c r="B15" i="1"/>
  <c r="B62" i="1" l="1"/>
  <c r="C37" i="1"/>
  <c r="C38" i="1"/>
  <c r="C39" i="1"/>
  <c r="A36" i="1"/>
  <c r="A37" i="1"/>
  <c r="A38" i="1"/>
  <c r="A39" i="1"/>
  <c r="C14" i="1"/>
  <c r="A14" i="1"/>
  <c r="B10" i="1"/>
  <c r="C36" i="1" l="1"/>
  <c r="C83" i="1"/>
  <c r="A83" i="1"/>
  <c r="C58" i="1"/>
  <c r="C59" i="1"/>
  <c r="C60" i="1"/>
  <c r="C61" i="1"/>
  <c r="A57" i="1"/>
  <c r="A58" i="1"/>
  <c r="A59" i="1"/>
  <c r="A60" i="1"/>
  <c r="A61" i="1"/>
  <c r="C57" i="1" l="1"/>
  <c r="C33" i="1"/>
  <c r="C34" i="1"/>
  <c r="C35" i="1"/>
  <c r="A33" i="1"/>
  <c r="A34" i="1"/>
  <c r="A35" i="1"/>
  <c r="C55" i="1" l="1"/>
  <c r="C56" i="1"/>
  <c r="A55" i="1"/>
  <c r="A56" i="1"/>
  <c r="C9" i="1" l="1"/>
  <c r="A9" i="1"/>
  <c r="C81" i="1"/>
  <c r="C82" i="1"/>
  <c r="A81" i="1"/>
  <c r="A82" i="1"/>
  <c r="C31" i="1"/>
  <c r="C32" i="1"/>
  <c r="A31" i="1"/>
  <c r="A32" i="1"/>
  <c r="C29" i="1"/>
  <c r="C30" i="1"/>
  <c r="A29" i="1"/>
  <c r="A30" i="1"/>
  <c r="C53" i="1" l="1"/>
  <c r="C54" i="1"/>
  <c r="A53" i="1"/>
  <c r="A54" i="1"/>
  <c r="C27" i="1" l="1"/>
  <c r="A27" i="1"/>
  <c r="C26" i="1"/>
  <c r="A26" i="1"/>
  <c r="C28" i="1"/>
  <c r="A28" i="1"/>
  <c r="C80" i="1"/>
  <c r="A80" i="1"/>
  <c r="C79" i="1"/>
  <c r="A79" i="1"/>
  <c r="C78" i="1"/>
  <c r="A78" i="1"/>
  <c r="C77" i="1"/>
  <c r="A77" i="1"/>
  <c r="C76" i="1"/>
  <c r="A76" i="1"/>
  <c r="B69" i="1"/>
  <c r="C68" i="1"/>
  <c r="A68" i="1"/>
  <c r="C67" i="1"/>
  <c r="A67" i="1"/>
  <c r="C66" i="1"/>
  <c r="A66" i="1"/>
  <c r="C52" i="1"/>
  <c r="A52" i="1"/>
  <c r="C51" i="1"/>
  <c r="A51" i="1"/>
  <c r="C50" i="1"/>
  <c r="A50" i="1"/>
  <c r="C49" i="1"/>
  <c r="A49" i="1"/>
  <c r="C48" i="1"/>
  <c r="A48" i="1"/>
  <c r="C47" i="1"/>
  <c r="A47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A72" i="1" l="1"/>
</calcChain>
</file>

<file path=xl/sharedStrings.xml><?xml version="1.0" encoding="utf-8"?>
<sst xmlns="http://schemas.openxmlformats.org/spreadsheetml/2006/main" count="101" uniqueCount="26">
  <si>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</si>
  <si>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</si>
  <si>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</si>
  <si>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</si>
  <si>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</si>
  <si>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</si>
  <si>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</si>
  <si>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</si>
  <si>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</si>
  <si>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</si>
  <si>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</si>
  <si>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</si>
  <si>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</si>
  <si>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</si>
  <si>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3 Gavetas Vacías</t>
  </si>
  <si>
    <t>FUERA DE SERVICIO / GAVETAS DE RECHAZOS Y DEPOSITOS FULL</t>
  </si>
  <si>
    <t>Gaveta de Rechazo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</si>
  <si>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</si>
  <si>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</si>
  <si>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</si>
  <si>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</si>
  <si>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En Servicio</t>
  </si>
  <si>
    <t>2 Gavetas Vacías + 1 Fallando</t>
  </si>
  <si>
    <t>Gaveta de Depositos Full</t>
  </si>
  <si>
    <t xml:space="preserve">2 Gavetas Fallando + 1 Vacías 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</si>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</sst>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topLeftCell="A28" zoomScale="80" zoomScaleNormal="80" workbookViewId="0">
      <selection activeCell="C81" sqref="C81"/>
    </sheetView>
  </sheetViews>
  <sheetFormatPr baseColWidth="10" defaultColWidth="52.7109375" defaultRowHeight="15" x14ac:dyDescent="0.25"/>
  <cols>
    <col min="1" max="1" width="25.7109375" bestFit="1" customWidth="1"/>
    <col min="2" max="2" width="18" style="7" bestFit="1" customWidth="1"/>
    <col min="3" max="3" width="53.140625" bestFit="1" customWidth="1"/>
    <col min="4" max="4" width="39.28515625" bestFit="1" customWidth="1"/>
    <col min="5" max="5" width="24.28515625" customWidth="1"/>
  </cols>
  <sheetData>
    <row r="1" spans="1:5" ht="22.5" x14ac:dyDescent="0.25">
      <c r="A1" s="41" t="s">
        <v>1</v>
      </c>
      <c r="B1" s="42"/>
      <c r="C1" s="42"/>
      <c r="D1" s="42"/>
      <c r="E1" s="43"/>
    </row>
    <row r="2" spans="1:5" ht="25.5" x14ac:dyDescent="0.25">
      <c r="A2" s="44" t="s">
        <v>0</v>
      </c>
      <c r="B2" s="45"/>
      <c r="C2" s="45"/>
      <c r="D2" s="45"/>
      <c r="E2" s="46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44276.708333333336</v>
      </c>
      <c r="C4" s="1"/>
      <c r="D4" s="1"/>
      <c r="E4" s="16"/>
    </row>
    <row r="5" spans="1:5" ht="18.75" thickBot="1" x14ac:dyDescent="0.3">
      <c r="A5" s="12" t="s">
        <v>3</v>
      </c>
      <c r="B5" s="14">
        <v>44277.25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47" t="s">
        <v>4</v>
      </c>
      <c r="B7" s="48"/>
      <c r="C7" s="48"/>
      <c r="D7" s="48"/>
      <c r="E7" s="49"/>
    </row>
    <row r="8" spans="1:5" ht="18" x14ac:dyDescent="0.25">
      <c r="A8" s="2" t="s">
        <v>5</v>
      </c>
      <c r="B8" s="11" t="s">
        <v>6</v>
      </c>
      <c r="C8" s="2" t="s">
        <v>7</v>
      </c>
      <c r="D8" s="17" t="s">
        <v>8</v>
      </c>
      <c r="E8" s="11" t="s">
        <v>9</v>
      </c>
    </row>
    <row r="9" spans="1:5" ht="18" x14ac:dyDescent="0.25">
      <c r="A9" s="8" t="e">
        <f>VLOOKUP(B9,'[1]LISTADO ATM'!$A$2:$C$820,3,0)</f>
        <v>#N/A</v>
      </c>
      <c r="B9" s="4"/>
      <c r="C9" s="4" t="e">
        <f>VLOOKUP(B9,'[1]LISTADO ATM'!$A$2:$B$820,2,0)</f>
        <v>#N/A</v>
      </c>
      <c r="D9" s="22" t="s">
        <v>25</v>
      </c>
      <c r="E9" s="25"/>
    </row>
    <row r="10" spans="1:5" ht="18.75" thickBot="1" x14ac:dyDescent="0.3">
      <c r="A10" s="5" t="s">
        <v>11</v>
      </c>
      <c r="B10" s="10">
        <f>COUNT(B9:B9)</f>
        <v>0</v>
      </c>
      <c r="C10" s="50"/>
      <c r="D10" s="51"/>
      <c r="E10" s="52"/>
    </row>
    <row r="11" spans="1:5" x14ac:dyDescent="0.25">
      <c r="E11" s="7"/>
    </row>
    <row r="12" spans="1:5" ht="18" x14ac:dyDescent="0.25">
      <c r="A12" s="47" t="s">
        <v>20</v>
      </c>
      <c r="B12" s="48"/>
      <c r="C12" s="48"/>
      <c r="D12" s="48"/>
      <c r="E12" s="49"/>
    </row>
    <row r="13" spans="1:5" ht="18" x14ac:dyDescent="0.25">
      <c r="A13" s="2" t="s">
        <v>5</v>
      </c>
      <c r="B13" s="11" t="s">
        <v>6</v>
      </c>
      <c r="C13" s="2" t="s">
        <v>7</v>
      </c>
      <c r="D13" s="17" t="s">
        <v>8</v>
      </c>
      <c r="E13" s="11" t="s">
        <v>9</v>
      </c>
    </row>
    <row r="14" spans="1:5" ht="18" x14ac:dyDescent="0.25">
      <c r="A14" s="8" t="e">
        <f>VLOOKUP(B14,'[1]LISTADO ATM'!$A$2:$C$820,3,0)</f>
        <v>#N/A</v>
      </c>
      <c r="B14" s="4"/>
      <c r="C14" s="4" t="e">
        <f>VLOOKUP(B14,'[1]LISTADO ATM'!$A$2:$B$820,2,0)</f>
        <v>#N/A</v>
      </c>
      <c r="D14" s="22" t="s">
        <v>21</v>
      </c>
      <c r="E14" s="21"/>
    </row>
    <row r="15" spans="1:5" ht="18.75" thickBot="1" x14ac:dyDescent="0.3">
      <c r="A15" s="5" t="s">
        <v>11</v>
      </c>
      <c r="B15" s="10">
        <f>COUNT(B14:B14)</f>
        <v>0</v>
      </c>
      <c r="C15" s="50"/>
      <c r="D15" s="51"/>
      <c r="E15" s="52"/>
    </row>
    <row r="16" spans="1:5" ht="15.75" thickBot="1" x14ac:dyDescent="0.3">
      <c r="E16" s="7"/>
    </row>
    <row r="17" spans="1:5" ht="18.75" thickBot="1" x14ac:dyDescent="0.3">
      <c r="A17" s="32" t="s">
        <v>18</v>
      </c>
      <c r="B17" s="33"/>
      <c r="C17" s="33"/>
      <c r="D17" s="33"/>
      <c r="E17" s="40"/>
    </row>
    <row r="18" spans="1:5" ht="18" x14ac:dyDescent="0.25">
      <c r="A18" s="2" t="s">
        <v>5</v>
      </c>
      <c r="B18" s="11" t="s">
        <v>6</v>
      </c>
      <c r="C18" s="3" t="s">
        <v>7</v>
      </c>
      <c r="D18" s="3" t="s">
        <v>8</v>
      </c>
      <c r="E18" s="11" t="s">
        <v>9</v>
      </c>
    </row>
    <row r="19" spans="1:5" ht="18" x14ac:dyDescent="0.25">
      <c r="A19" s="8" t="str">
        <f>VLOOKUP(B19,'[1]LISTADO ATM'!$A$2:$C$820,3,0)</f>
        <v>ESTE</v>
      </c>
      <c r="B19" s="4">
        <v>843</v>
      </c>
      <c r="C19" s="4" t="str">
        <f>VLOOKUP(B19,'[1]LISTADO ATM'!$A$2:$B$820,2,0)</f>
        <v xml:space="preserve">ATM Oficina Romana Centro </v>
      </c>
      <c r="D19" s="20" t="s">
        <v>10</v>
      </c>
      <c r="E19" s="25">
        <v>335828143</v>
      </c>
    </row>
    <row r="20" spans="1:5" ht="18" x14ac:dyDescent="0.25">
      <c r="A20" s="8" t="str">
        <f>VLOOKUP(B20,'[1]LISTADO ATM'!$A$2:$C$820,3,0)</f>
        <v>DISTRITO NACIONAL</v>
      </c>
      <c r="B20" s="4">
        <v>243</v>
      </c>
      <c r="C20" s="4" t="str">
        <f>VLOOKUP(B20,'[1]LISTADO ATM'!$A$2:$B$820,2,0)</f>
        <v xml:space="preserve">ATM Autoservicio Plaza Central  </v>
      </c>
      <c r="D20" s="20" t="s">
        <v>10</v>
      </c>
      <c r="E20" s="25">
        <v>335828382</v>
      </c>
    </row>
    <row r="21" spans="1:5" ht="18" x14ac:dyDescent="0.25">
      <c r="A21" s="8" t="str">
        <f>VLOOKUP(B21,'[1]LISTADO ATM'!$A$2:$C$820,3,0)</f>
        <v>DISTRITO NACIONAL</v>
      </c>
      <c r="B21" s="4">
        <v>486</v>
      </c>
      <c r="C21" s="4" t="str">
        <f>VLOOKUP(B21,'[1]LISTADO ATM'!$A$2:$B$820,2,0)</f>
        <v xml:space="preserve">ATM Olé La Caleta </v>
      </c>
      <c r="D21" s="20" t="s">
        <v>10</v>
      </c>
      <c r="E21" s="25">
        <v>335828388</v>
      </c>
    </row>
    <row r="22" spans="1:5" ht="18" x14ac:dyDescent="0.25">
      <c r="A22" s="8" t="str">
        <f>VLOOKUP(B22,'[1]LISTADO ATM'!$A$2:$C$820,3,0)</f>
        <v>ESTE</v>
      </c>
      <c r="B22" s="4">
        <v>612</v>
      </c>
      <c r="C22" s="4" t="str">
        <f>VLOOKUP(B22,'[1]LISTADO ATM'!$A$2:$B$820,2,0)</f>
        <v xml:space="preserve">ATM Plaza Orense (La Romana) </v>
      </c>
      <c r="D22" s="20" t="s">
        <v>10</v>
      </c>
      <c r="E22" s="25">
        <v>335828389</v>
      </c>
    </row>
    <row r="23" spans="1:5" ht="18" x14ac:dyDescent="0.25">
      <c r="A23" s="8" t="str">
        <f>VLOOKUP(B23,'[1]LISTADO ATM'!$A$2:$C$820,3,0)</f>
        <v>DISTRITO NACIONAL</v>
      </c>
      <c r="B23" s="4">
        <v>734</v>
      </c>
      <c r="C23" s="4" t="str">
        <f>VLOOKUP(B23,'[1]LISTADO ATM'!$A$2:$B$820,2,0)</f>
        <v xml:space="preserve">ATM Oficina Independencia I </v>
      </c>
      <c r="D23" s="20" t="s">
        <v>10</v>
      </c>
      <c r="E23" s="25">
        <v>335828405</v>
      </c>
    </row>
    <row r="24" spans="1:5" ht="18" x14ac:dyDescent="0.25">
      <c r="A24" s="8" t="str">
        <f>VLOOKUP(B24,'[1]LISTADO ATM'!$A$2:$C$820,3,0)</f>
        <v>ESTE</v>
      </c>
      <c r="B24" s="4">
        <v>293</v>
      </c>
      <c r="C24" s="4" t="str">
        <f>VLOOKUP(B24,'[1]LISTADO ATM'!$A$2:$B$820,2,0)</f>
        <v xml:space="preserve">ATM S/M Nueva Visión (San Pedro) </v>
      </c>
      <c r="D24" s="20" t="s">
        <v>10</v>
      </c>
      <c r="E24" s="25">
        <v>335828406</v>
      </c>
    </row>
    <row r="25" spans="1:5" ht="18" x14ac:dyDescent="0.25">
      <c r="A25" s="8" t="str">
        <f>VLOOKUP(B25,'[1]LISTADO ATM'!$A$2:$C$820,3,0)</f>
        <v>DISTRITO NACIONAL</v>
      </c>
      <c r="B25" s="4">
        <v>835</v>
      </c>
      <c r="C25" s="4" t="str">
        <f>VLOOKUP(B25,'[1]LISTADO ATM'!$A$2:$B$820,2,0)</f>
        <v xml:space="preserve">ATM UNP Megacentro </v>
      </c>
      <c r="D25" s="20" t="s">
        <v>10</v>
      </c>
      <c r="E25" s="25">
        <v>335828408</v>
      </c>
    </row>
    <row r="26" spans="1:5" ht="18" x14ac:dyDescent="0.25">
      <c r="A26" s="8" t="str">
        <f>VLOOKUP(B26,'[1]LISTADO ATM'!$A$2:$C$820,3,0)</f>
        <v>NORTE</v>
      </c>
      <c r="B26" s="4">
        <v>645</v>
      </c>
      <c r="C26" s="4" t="str">
        <f>VLOOKUP(B26,'[1]LISTADO ATM'!$A$2:$B$820,2,0)</f>
        <v xml:space="preserve">ATM UNP Cabrera </v>
      </c>
      <c r="D26" s="20" t="s">
        <v>10</v>
      </c>
      <c r="E26" s="21">
        <v>335828457</v>
      </c>
    </row>
    <row r="27" spans="1:5" ht="18" x14ac:dyDescent="0.25">
      <c r="A27" s="8" t="str">
        <f>VLOOKUP(B27,'[1]LISTADO ATM'!$A$2:$C$820,3,0)</f>
        <v>ESTE</v>
      </c>
      <c r="B27" s="4">
        <v>1</v>
      </c>
      <c r="C27" s="4" t="str">
        <f>VLOOKUP(B27,'[1]LISTADO ATM'!$A$2:$B$820,2,0)</f>
        <v>ATM S/M San Rafael del Yuma</v>
      </c>
      <c r="D27" s="20" t="s">
        <v>10</v>
      </c>
      <c r="E27" s="21">
        <v>335828436</v>
      </c>
    </row>
    <row r="28" spans="1:5" ht="18" x14ac:dyDescent="0.25">
      <c r="A28" s="8" t="str">
        <f>VLOOKUP(B28,'[1]LISTADO ATM'!$A$2:$C$820,3,0)</f>
        <v>DISTRITO NACIONAL</v>
      </c>
      <c r="B28" s="4">
        <v>883</v>
      </c>
      <c r="C28" s="4" t="str">
        <f>VLOOKUP(B28,'[1]LISTADO ATM'!$A$2:$B$820,2,0)</f>
        <v xml:space="preserve">ATM Oficina Filadelfia Plaza </v>
      </c>
      <c r="D28" s="20" t="s">
        <v>10</v>
      </c>
      <c r="E28" s="25">
        <v>335828437</v>
      </c>
    </row>
    <row r="29" spans="1:5" ht="18" x14ac:dyDescent="0.25">
      <c r="A29" s="8" t="str">
        <f>VLOOKUP(B29,'[1]LISTADO ATM'!$A$2:$C$820,3,0)</f>
        <v>DISTRITO NACIONAL</v>
      </c>
      <c r="B29" s="4">
        <v>562</v>
      </c>
      <c r="C29" s="4" t="str">
        <f>VLOOKUP(B29,'[1]LISTADO ATM'!$A$2:$B$820,2,0)</f>
        <v xml:space="preserve">ATM S/M Jumbo Carretera Mella </v>
      </c>
      <c r="D29" s="20" t="s">
        <v>10</v>
      </c>
      <c r="E29" s="25">
        <v>335828462</v>
      </c>
    </row>
    <row r="30" spans="1:5" ht="18" x14ac:dyDescent="0.25">
      <c r="A30" s="8" t="str">
        <f>VLOOKUP(B30,'[1]LISTADO ATM'!$A$2:$C$820,3,0)</f>
        <v>DISTRITO NACIONAL</v>
      </c>
      <c r="B30" s="4">
        <v>896</v>
      </c>
      <c r="C30" s="4" t="str">
        <f>VLOOKUP(B30,'[1]LISTADO ATM'!$A$2:$B$820,2,0)</f>
        <v xml:space="preserve">ATM Campamento Militar 16 de Agosto I </v>
      </c>
      <c r="D30" s="20" t="s">
        <v>10</v>
      </c>
      <c r="E30" s="25">
        <v>335828466</v>
      </c>
    </row>
    <row r="31" spans="1:5" ht="18" x14ac:dyDescent="0.25">
      <c r="A31" s="8" t="str">
        <f>VLOOKUP(B31,'[1]LISTADO ATM'!$A$2:$C$820,3,0)</f>
        <v>DISTRITO NACIONAL</v>
      </c>
      <c r="B31" s="4">
        <v>29</v>
      </c>
      <c r="C31" s="4" t="str">
        <f>VLOOKUP(B31,'[1]LISTADO ATM'!$A$2:$B$820,2,0)</f>
        <v xml:space="preserve">ATM AFP </v>
      </c>
      <c r="D31" s="20" t="s">
        <v>10</v>
      </c>
      <c r="E31" s="25">
        <v>335828471</v>
      </c>
    </row>
    <row r="32" spans="1:5" ht="18" x14ac:dyDescent="0.25">
      <c r="A32" s="8" t="str">
        <f>VLOOKUP(B32,'[1]LISTADO ATM'!$A$2:$C$820,3,0)</f>
        <v>DISTRITO NACIONAL</v>
      </c>
      <c r="B32" s="4">
        <v>697</v>
      </c>
      <c r="C32" s="4" t="str">
        <f>VLOOKUP(B32,'[1]LISTADO ATM'!$A$2:$B$820,2,0)</f>
        <v>ATM Hipermercado Olé Ciudad Juan Bosch</v>
      </c>
      <c r="D32" s="20" t="s">
        <v>10</v>
      </c>
      <c r="E32" s="25">
        <v>335828472</v>
      </c>
    </row>
    <row r="33" spans="1:5" ht="18" x14ac:dyDescent="0.25">
      <c r="A33" s="8" t="str">
        <f>VLOOKUP(B33,'[1]LISTADO ATM'!$A$2:$C$820,3,0)</f>
        <v>DISTRITO NACIONAL</v>
      </c>
      <c r="B33" s="4">
        <v>183</v>
      </c>
      <c r="C33" s="4" t="str">
        <f>VLOOKUP(B33,'[1]LISTADO ATM'!$A$2:$B$820,2,0)</f>
        <v>ATM Estación Nativa Km. 22 Aut. Duarte.</v>
      </c>
      <c r="D33" s="20" t="s">
        <v>10</v>
      </c>
      <c r="E33" s="25">
        <v>335828483</v>
      </c>
    </row>
    <row r="34" spans="1:5" ht="18" x14ac:dyDescent="0.25">
      <c r="A34" s="8" t="str">
        <f>VLOOKUP(B34,'[1]LISTADO ATM'!$A$2:$C$820,3,0)</f>
        <v>DISTRITO NACIONAL</v>
      </c>
      <c r="B34" s="4">
        <v>347</v>
      </c>
      <c r="C34" s="4" t="str">
        <f>VLOOKUP(B34,'[1]LISTADO ATM'!$A$2:$B$820,2,0)</f>
        <v>ATM Patio de Colombia</v>
      </c>
      <c r="D34" s="20" t="s">
        <v>10</v>
      </c>
      <c r="E34" s="25">
        <v>335828488</v>
      </c>
    </row>
    <row r="35" spans="1:5" ht="18" x14ac:dyDescent="0.25">
      <c r="A35" s="8" t="str">
        <f>VLOOKUP(B35,'[1]LISTADO ATM'!$A$2:$C$820,3,0)</f>
        <v>DISTRITO NACIONAL</v>
      </c>
      <c r="B35" s="4">
        <v>722</v>
      </c>
      <c r="C35" s="4" t="str">
        <f>VLOOKUP(B35,'[1]LISTADO ATM'!$A$2:$B$820,2,0)</f>
        <v xml:space="preserve">ATM Oficina Charles de Gaulle III </v>
      </c>
      <c r="D35" s="20" t="s">
        <v>10</v>
      </c>
      <c r="E35" s="25">
        <v>335828489</v>
      </c>
    </row>
    <row r="36" spans="1:5" ht="18" x14ac:dyDescent="0.25">
      <c r="A36" s="8" t="str">
        <f>VLOOKUP(B36,'[1]LISTADO ATM'!$A$2:$C$820,3,0)</f>
        <v>NORTE</v>
      </c>
      <c r="B36" s="4">
        <v>119</v>
      </c>
      <c r="C36" s="4" t="str">
        <f>VLOOKUP(B36,'[1]LISTADO ATM'!$A$2:$B$820,2,0)</f>
        <v>ATM Oficina La Barranquita</v>
      </c>
      <c r="D36" s="20" t="s">
        <v>10</v>
      </c>
      <c r="E36" s="25">
        <v>335828492</v>
      </c>
    </row>
    <row r="37" spans="1:5" ht="18" x14ac:dyDescent="0.25">
      <c r="A37" s="8" t="str">
        <f>VLOOKUP(B37,'[1]LISTADO ATM'!$A$2:$C$820,3,0)</f>
        <v>NORTE</v>
      </c>
      <c r="B37" s="4">
        <v>944</v>
      </c>
      <c r="C37" s="4" t="str">
        <f>VLOOKUP(B37,'[1]LISTADO ATM'!$A$2:$B$820,2,0)</f>
        <v xml:space="preserve">ATM UNP Mao </v>
      </c>
      <c r="D37" s="20" t="s">
        <v>10</v>
      </c>
      <c r="E37" s="25">
        <v>335828387</v>
      </c>
    </row>
    <row r="38" spans="1:5" ht="18" x14ac:dyDescent="0.25">
      <c r="A38" s="8" t="str">
        <f>VLOOKUP(B38,'[1]LISTADO ATM'!$A$2:$C$820,3,0)</f>
        <v>SUR</v>
      </c>
      <c r="B38" s="29">
        <v>995</v>
      </c>
      <c r="C38" s="4" t="str">
        <f>VLOOKUP(B38,'[1]LISTADO ATM'!$A$2:$B$820,2,0)</f>
        <v xml:space="preserve">ATM Oficina San Cristobal III (Lobby) </v>
      </c>
      <c r="D38" s="20" t="s">
        <v>10</v>
      </c>
      <c r="E38" s="25">
        <v>335828496</v>
      </c>
    </row>
    <row r="39" spans="1:5" ht="18" x14ac:dyDescent="0.25">
      <c r="A39" s="8" t="str">
        <f>VLOOKUP(B39,'[1]LISTADO ATM'!$A$2:$C$820,3,0)</f>
        <v>SUR</v>
      </c>
      <c r="B39" s="29">
        <v>592</v>
      </c>
      <c r="C39" s="4" t="str">
        <f>VLOOKUP(B39,'[1]LISTADO ATM'!$A$2:$B$820,2,0)</f>
        <v xml:space="preserve">ATM Centro de Caja San Cristóbal I </v>
      </c>
      <c r="D39" s="20" t="s">
        <v>10</v>
      </c>
      <c r="E39" s="25">
        <v>335828497</v>
      </c>
    </row>
    <row r="40" spans="1:5" ht="18" x14ac:dyDescent="0.25">
      <c r="A40" s="8" t="str">
        <f>VLOOKUP(B40,'[1]LISTADO ATM'!$A$2:$C$820,3,0)</f>
        <v>DISTRITO NACIONAL</v>
      </c>
      <c r="B40" s="29">
        <v>272</v>
      </c>
      <c r="C40" s="4" t="str">
        <f>VLOOKUP(B40,'[1]LISTADO ATM'!$A$2:$B$820,2,0)</f>
        <v xml:space="preserve">ATM Cámara de Diputados </v>
      </c>
      <c r="D40" s="20" t="s">
        <v>10</v>
      </c>
      <c r="E40" s="25">
        <v>335828527</v>
      </c>
    </row>
    <row r="41" spans="1:5" ht="18" x14ac:dyDescent="0.25">
      <c r="A41" s="8" t="str">
        <f>VLOOKUP(B41,'[1]LISTADO ATM'!$A$2:$C$820,3,0)</f>
        <v>ESTE</v>
      </c>
      <c r="B41" s="29">
        <v>673</v>
      </c>
      <c r="C41" s="4" t="str">
        <f>VLOOKUP(B41,'[1]LISTADO ATM'!$A$2:$B$820,2,0)</f>
        <v>ATM Clínica Dr. Cruz Jiminián</v>
      </c>
      <c r="D41" s="20" t="s">
        <v>10</v>
      </c>
      <c r="E41" s="25">
        <v>335828528</v>
      </c>
    </row>
    <row r="42" spans="1:5" ht="18" x14ac:dyDescent="0.25">
      <c r="A42" s="8" t="str">
        <f>VLOOKUP(B42,'[1]LISTADO ATM'!$A$2:$C$820,3,0)</f>
        <v>NORTE</v>
      </c>
      <c r="B42" s="29">
        <v>728</v>
      </c>
      <c r="C42" s="4" t="str">
        <f>VLOOKUP(B42,'[1]LISTADO ATM'!$A$2:$B$820,2,0)</f>
        <v xml:space="preserve">ATM UNP La Vega Oficina Regional Norcentral </v>
      </c>
      <c r="D42" s="20" t="s">
        <v>10</v>
      </c>
      <c r="E42" s="25">
        <v>335828529</v>
      </c>
    </row>
    <row r="43" spans="1:5" ht="18.75" thickBot="1" x14ac:dyDescent="0.3">
      <c r="A43" s="9" t="s">
        <v>11</v>
      </c>
      <c r="B43" s="10">
        <f>COUNT(B19:B42)</f>
        <v>24</v>
      </c>
      <c r="C43" s="19"/>
      <c r="D43" s="19"/>
      <c r="E43" s="19"/>
    </row>
    <row r="44" spans="1:5" ht="15.75" thickBot="1" x14ac:dyDescent="0.3">
      <c r="E44" s="7"/>
    </row>
    <row r="45" spans="1:5" ht="18.75" thickBot="1" x14ac:dyDescent="0.3">
      <c r="A45" s="32" t="s">
        <v>17</v>
      </c>
      <c r="B45" s="33"/>
      <c r="C45" s="33"/>
      <c r="D45" s="33"/>
      <c r="E45" s="40"/>
    </row>
    <row r="46" spans="1:5" ht="18" x14ac:dyDescent="0.25">
      <c r="A46" s="2" t="s">
        <v>5</v>
      </c>
      <c r="B46" s="11" t="s">
        <v>6</v>
      </c>
      <c r="C46" s="3" t="s">
        <v>7</v>
      </c>
      <c r="D46" s="3" t="s">
        <v>8</v>
      </c>
      <c r="E46" s="11" t="s">
        <v>9</v>
      </c>
    </row>
    <row r="47" spans="1:5" ht="18" x14ac:dyDescent="0.25">
      <c r="A47" s="8" t="str">
        <f>VLOOKUP(B47,'[1]LISTADO ATM'!$A$2:$C$820,3,0)</f>
        <v>DISTRITO NACIONAL</v>
      </c>
      <c r="B47" s="4">
        <v>600</v>
      </c>
      <c r="C47" s="4" t="str">
        <f>VLOOKUP(B47,'[1]LISTADO ATM'!$A$2:$B$820,2,0)</f>
        <v>ATM S/M Bravo Hipica</v>
      </c>
      <c r="D47" s="4" t="s">
        <v>13</v>
      </c>
      <c r="E47" s="25">
        <v>335828252</v>
      </c>
    </row>
    <row r="48" spans="1:5" ht="18" x14ac:dyDescent="0.25">
      <c r="A48" s="8" t="str">
        <f>VLOOKUP(B48,'[1]LISTADO ATM'!$A$2:$C$820,3,0)</f>
        <v>DISTRITO NACIONAL</v>
      </c>
      <c r="B48" s="4">
        <v>970</v>
      </c>
      <c r="C48" s="4" t="str">
        <f>VLOOKUP(B48,'[1]LISTADO ATM'!$A$2:$B$820,2,0)</f>
        <v xml:space="preserve">ATM S/M Olé Haina </v>
      </c>
      <c r="D48" s="4" t="s">
        <v>13</v>
      </c>
      <c r="E48" s="25">
        <v>335828402</v>
      </c>
    </row>
    <row r="49" spans="1:5" ht="18" x14ac:dyDescent="0.25">
      <c r="A49" s="8" t="str">
        <f>VLOOKUP(B49,'[1]LISTADO ATM'!$A$2:$C$820,3,0)</f>
        <v>SUR</v>
      </c>
      <c r="B49" s="4">
        <v>616</v>
      </c>
      <c r="C49" s="4" t="str">
        <f>VLOOKUP(B49,'[1]LISTADO ATM'!$A$2:$B$820,2,0)</f>
        <v xml:space="preserve">ATM 5ta. Brigada Barahona </v>
      </c>
      <c r="D49" s="4" t="s">
        <v>13</v>
      </c>
      <c r="E49" s="25">
        <v>335828407</v>
      </c>
    </row>
    <row r="50" spans="1:5" ht="18" x14ac:dyDescent="0.25">
      <c r="A50" s="8" t="str">
        <f>VLOOKUP(B50,'[1]LISTADO ATM'!$A$2:$C$820,3,0)</f>
        <v>DISTRITO NACIONAL</v>
      </c>
      <c r="B50" s="4">
        <v>911</v>
      </c>
      <c r="C50" s="4" t="str">
        <f>VLOOKUP(B50,'[1]LISTADO ATM'!$A$2:$B$820,2,0)</f>
        <v xml:space="preserve">ATM Oficina Venezuela II </v>
      </c>
      <c r="D50" s="4" t="s">
        <v>13</v>
      </c>
      <c r="E50" s="25">
        <v>335828438</v>
      </c>
    </row>
    <row r="51" spans="1:5" ht="18" x14ac:dyDescent="0.25">
      <c r="A51" s="8" t="str">
        <f>VLOOKUP(B51,'[1]LISTADO ATM'!$A$2:$C$820,3,0)</f>
        <v>SUR</v>
      </c>
      <c r="B51" s="4">
        <v>825</v>
      </c>
      <c r="C51" s="4" t="str">
        <f>VLOOKUP(B51,'[1]LISTADO ATM'!$A$2:$B$820,2,0)</f>
        <v xml:space="preserve">ATM Estacion Eco Cibeles (Las Matas de Farfán) </v>
      </c>
      <c r="D51" s="4" t="s">
        <v>13</v>
      </c>
      <c r="E51" s="25">
        <v>335828434</v>
      </c>
    </row>
    <row r="52" spans="1:5" ht="18" x14ac:dyDescent="0.25">
      <c r="A52" s="8" t="str">
        <f>VLOOKUP(B52,'[1]LISTADO ATM'!$A$2:$C$820,3,0)</f>
        <v>NORTE</v>
      </c>
      <c r="B52" s="4">
        <v>638</v>
      </c>
      <c r="C52" s="4" t="str">
        <f>VLOOKUP(B52,'[1]LISTADO ATM'!$A$2:$B$820,2,0)</f>
        <v xml:space="preserve">ATM S/M Yoma </v>
      </c>
      <c r="D52" s="4" t="s">
        <v>13</v>
      </c>
      <c r="E52" s="25">
        <v>335828435</v>
      </c>
    </row>
    <row r="53" spans="1:5" ht="18" x14ac:dyDescent="0.25">
      <c r="A53" s="8" t="str">
        <f>VLOOKUP(B53,'[1]LISTADO ATM'!$A$2:$C$820,3,0)</f>
        <v>DISTRITO NACIONAL</v>
      </c>
      <c r="B53" s="4">
        <v>85</v>
      </c>
      <c r="C53" s="4" t="str">
        <f>VLOOKUP(B53,'[1]LISTADO ATM'!$A$2:$B$820,2,0)</f>
        <v xml:space="preserve">ATM Oficina San Isidro (Fuerza Aérea) </v>
      </c>
      <c r="D53" s="4" t="s">
        <v>13</v>
      </c>
      <c r="E53" s="25">
        <v>335828442</v>
      </c>
    </row>
    <row r="54" spans="1:5" ht="18" x14ac:dyDescent="0.25">
      <c r="A54" s="8" t="str">
        <f>VLOOKUP(B54,'[1]LISTADO ATM'!$A$2:$C$820,3,0)</f>
        <v>NORTE</v>
      </c>
      <c r="B54" s="4">
        <v>595</v>
      </c>
      <c r="C54" s="4" t="str">
        <f>VLOOKUP(B54,'[1]LISTADO ATM'!$A$2:$B$820,2,0)</f>
        <v xml:space="preserve">ATM S/M Central I (Santiago) </v>
      </c>
      <c r="D54" s="4" t="s">
        <v>13</v>
      </c>
      <c r="E54" s="25">
        <v>335828443</v>
      </c>
    </row>
    <row r="55" spans="1:5" ht="18" x14ac:dyDescent="0.25">
      <c r="A55" s="8" t="str">
        <f>VLOOKUP(B55,'[1]LISTADO ATM'!$A$2:$C$820,3,0)</f>
        <v>DISTRITO NACIONAL</v>
      </c>
      <c r="B55" s="4">
        <v>671</v>
      </c>
      <c r="C55" s="4" t="str">
        <f>VLOOKUP(B55,'[1]LISTADO ATM'!$A$2:$B$820,2,0)</f>
        <v>ATM Ayuntamiento Sto. Dgo. Norte</v>
      </c>
      <c r="D55" s="4" t="s">
        <v>13</v>
      </c>
      <c r="E55" s="25">
        <v>335828475</v>
      </c>
    </row>
    <row r="56" spans="1:5" ht="18" x14ac:dyDescent="0.25">
      <c r="A56" s="8" t="str">
        <f>VLOOKUP(B56,'[1]LISTADO ATM'!$A$2:$C$820,3,0)</f>
        <v>DISTRITO NACIONAL</v>
      </c>
      <c r="B56" s="4">
        <v>566</v>
      </c>
      <c r="C56" s="4" t="str">
        <f>VLOOKUP(B56,'[1]LISTADO ATM'!$A$2:$B$820,2,0)</f>
        <v xml:space="preserve">ATM Hiper Olé Aut. Duarte </v>
      </c>
      <c r="D56" s="4" t="s">
        <v>13</v>
      </c>
      <c r="E56" s="25">
        <v>335828484</v>
      </c>
    </row>
    <row r="57" spans="1:5" ht="18" x14ac:dyDescent="0.25">
      <c r="A57" s="8" t="str">
        <f>VLOOKUP(B57,'[1]LISTADO ATM'!$A$2:$C$820,3,0)</f>
        <v>ESTE</v>
      </c>
      <c r="B57" s="4">
        <v>27</v>
      </c>
      <c r="C57" s="4" t="str">
        <f>VLOOKUP(B57,'[1]LISTADO ATM'!$A$2:$B$820,2,0)</f>
        <v>ATM Oficina El Seibo II</v>
      </c>
      <c r="D57" s="4" t="s">
        <v>13</v>
      </c>
      <c r="E57" s="25">
        <v>335828485</v>
      </c>
    </row>
    <row r="58" spans="1:5" ht="18" x14ac:dyDescent="0.25">
      <c r="A58" s="8" t="str">
        <f>VLOOKUP(B58,'[1]LISTADO ATM'!$A$2:$C$820,3,0)</f>
        <v>SUR</v>
      </c>
      <c r="B58" s="4">
        <v>470</v>
      </c>
      <c r="C58" s="4" t="str">
        <f>VLOOKUP(B58,'[1]LISTADO ATM'!$A$2:$B$820,2,0)</f>
        <v xml:space="preserve">ATM Hospital Taiwán (Azua) </v>
      </c>
      <c r="D58" s="4" t="s">
        <v>13</v>
      </c>
      <c r="E58" s="25">
        <v>335828486</v>
      </c>
    </row>
    <row r="59" spans="1:5" ht="18" x14ac:dyDescent="0.25">
      <c r="A59" s="8" t="str">
        <f>VLOOKUP(B59,'[1]LISTADO ATM'!$A$2:$C$820,3,0)</f>
        <v>SUR</v>
      </c>
      <c r="B59" s="4">
        <v>765</v>
      </c>
      <c r="C59" s="4" t="str">
        <f>VLOOKUP(B59,'[1]LISTADO ATM'!$A$2:$B$820,2,0)</f>
        <v xml:space="preserve">ATM Oficina Azua I </v>
      </c>
      <c r="D59" s="4" t="s">
        <v>13</v>
      </c>
      <c r="E59" s="25">
        <v>335828491</v>
      </c>
    </row>
    <row r="60" spans="1:5" ht="18" x14ac:dyDescent="0.25">
      <c r="A60" s="8" t="str">
        <f>VLOOKUP(B60,'[1]LISTADO ATM'!$A$2:$C$820,3,0)</f>
        <v>DISTRITO NACIONAL</v>
      </c>
      <c r="B60" s="4">
        <v>957</v>
      </c>
      <c r="C60" s="4" t="str">
        <f>VLOOKUP(B60,'[1]LISTADO ATM'!$A$2:$B$820,2,0)</f>
        <v xml:space="preserve">ATM Oficina Venezuela </v>
      </c>
      <c r="D60" s="4" t="s">
        <v>13</v>
      </c>
      <c r="E60" s="25">
        <v>335828383</v>
      </c>
    </row>
    <row r="61" spans="1:5" ht="18" x14ac:dyDescent="0.25">
      <c r="A61" s="8" t="str">
        <f>VLOOKUP(B61,'[1]LISTADO ATM'!$A$2:$C$820,3,0)</f>
        <v>DISTRITO NACIONAL</v>
      </c>
      <c r="B61" s="4">
        <v>302</v>
      </c>
      <c r="C61" s="4" t="str">
        <f>VLOOKUP(B61,'[1]LISTADO ATM'!$A$2:$B$820,2,0)</f>
        <v xml:space="preserve">ATM S/M Aprezio Los Mameyes  </v>
      </c>
      <c r="D61" s="4" t="s">
        <v>13</v>
      </c>
      <c r="E61" s="25">
        <v>335828495</v>
      </c>
    </row>
    <row r="62" spans="1:5" ht="18.75" thickBot="1" x14ac:dyDescent="0.3">
      <c r="A62" s="5" t="s">
        <v>11</v>
      </c>
      <c r="B62" s="10">
        <f>COUNT(B47:B61)</f>
        <v>15</v>
      </c>
      <c r="C62" s="19"/>
      <c r="D62" s="27"/>
      <c r="E62" s="28"/>
    </row>
    <row r="63" spans="1:5" ht="15.75" thickBot="1" x14ac:dyDescent="0.3">
      <c r="E63" s="7"/>
    </row>
    <row r="64" spans="1:5" ht="18.75" thickBot="1" x14ac:dyDescent="0.3">
      <c r="A64" s="32" t="s">
        <v>15</v>
      </c>
      <c r="B64" s="33"/>
      <c r="C64" s="33"/>
      <c r="D64" s="34"/>
      <c r="E64" s="35"/>
    </row>
    <row r="65" spans="1:5" ht="18" x14ac:dyDescent="0.25">
      <c r="A65" s="11" t="s">
        <v>5</v>
      </c>
      <c r="B65" s="11" t="s">
        <v>6</v>
      </c>
      <c r="C65" s="6" t="s">
        <v>7</v>
      </c>
      <c r="D65" s="24" t="s">
        <v>8</v>
      </c>
      <c r="E65" s="11" t="s">
        <v>9</v>
      </c>
    </row>
    <row r="66" spans="1:5" ht="18" x14ac:dyDescent="0.25">
      <c r="A66" s="4" t="str">
        <f>VLOOKUP(B66,'[1]LISTADO ATM'!$A$2:$C$820,3,0)</f>
        <v>DISTRITO NACIONAL</v>
      </c>
      <c r="B66" s="4">
        <v>686</v>
      </c>
      <c r="C66" s="4" t="str">
        <f>VLOOKUP(B66,'[1]LISTADO ATM'!$A$2:$B$820,2,0)</f>
        <v>ATM Autoservicio Oficina Máximo Gómez</v>
      </c>
      <c r="D66" s="4" t="s">
        <v>23</v>
      </c>
      <c r="E66" s="21">
        <v>335827808</v>
      </c>
    </row>
    <row r="67" spans="1:5" ht="18" x14ac:dyDescent="0.25">
      <c r="A67" s="4" t="str">
        <f>VLOOKUP(B67,'[1]LISTADO ATM'!$A$2:$C$820,3,0)</f>
        <v>DISTRITO NACIONAL</v>
      </c>
      <c r="B67" s="4">
        <v>527</v>
      </c>
      <c r="C67" s="4" t="str">
        <f>VLOOKUP(B67,'[1]LISTADO ATM'!$A$2:$B$820,2,0)</f>
        <v>ATM Oficina Zona Oriental II</v>
      </c>
      <c r="D67" s="4" t="s">
        <v>16</v>
      </c>
      <c r="E67" s="21">
        <v>335828080</v>
      </c>
    </row>
    <row r="68" spans="1:5" ht="18" x14ac:dyDescent="0.25">
      <c r="A68" s="4" t="str">
        <f>VLOOKUP(B68,'[1]LISTADO ATM'!$A$2:$C$820,3,0)</f>
        <v>NORTE</v>
      </c>
      <c r="B68" s="4">
        <v>956</v>
      </c>
      <c r="C68" s="4" t="str">
        <f>VLOOKUP(B68,'[1]LISTADO ATM'!$A$2:$B$820,2,0)</f>
        <v xml:space="preserve">ATM Autoservicio El Jaya (SFM) </v>
      </c>
      <c r="D68" s="4" t="s">
        <v>23</v>
      </c>
      <c r="E68" s="21">
        <v>335828420</v>
      </c>
    </row>
    <row r="69" spans="1:5" ht="18.75" thickBot="1" x14ac:dyDescent="0.3">
      <c r="A69" s="5" t="s">
        <v>11</v>
      </c>
      <c r="B69" s="10">
        <f>COUNT(B66:B68)</f>
        <v>3</v>
      </c>
      <c r="C69" s="26"/>
      <c r="D69" s="23"/>
      <c r="E69" s="23"/>
    </row>
    <row r="70" spans="1:5" ht="15.75" thickBot="1" x14ac:dyDescent="0.3">
      <c r="E70" s="7"/>
    </row>
    <row r="71" spans="1:5" ht="18.75" thickBot="1" x14ac:dyDescent="0.3">
      <c r="A71" s="36" t="s">
        <v>12</v>
      </c>
      <c r="B71" s="37"/>
      <c r="D71" s="7"/>
      <c r="E71" s="7"/>
    </row>
    <row r="72" spans="1:5" ht="18.75" thickBot="1" x14ac:dyDescent="0.3">
      <c r="A72" s="38">
        <f>+B43+B62+B69</f>
        <v>42</v>
      </c>
      <c r="B72" s="39"/>
    </row>
    <row r="73" spans="1:5" ht="15.75" thickBot="1" x14ac:dyDescent="0.3">
      <c r="E73" s="7"/>
    </row>
    <row r="74" spans="1:5" ht="18.75" thickBot="1" x14ac:dyDescent="0.3">
      <c r="A74" s="32" t="s">
        <v>19</v>
      </c>
      <c r="B74" s="33"/>
      <c r="C74" s="33"/>
      <c r="D74" s="33"/>
      <c r="E74" s="40"/>
    </row>
    <row r="75" spans="1:5" ht="18" x14ac:dyDescent="0.25">
      <c r="A75" s="11" t="s">
        <v>5</v>
      </c>
      <c r="B75" s="11" t="s">
        <v>6</v>
      </c>
      <c r="C75" s="6" t="s">
        <v>7</v>
      </c>
      <c r="D75" s="53" t="s">
        <v>8</v>
      </c>
      <c r="E75" s="54"/>
    </row>
    <row r="76" spans="1:5" ht="18" x14ac:dyDescent="0.25">
      <c r="A76" s="4" t="str">
        <f>VLOOKUP(B76,'[1]LISTADO ATM'!$A$2:$C$820,3,0)</f>
        <v>DISTRITO NACIONAL</v>
      </c>
      <c r="B76" s="4">
        <v>812</v>
      </c>
      <c r="C76" s="4" t="str">
        <f>VLOOKUP(B76,'[1]LISTADO ATM'!$A$2:$B$820,2,0)</f>
        <v xml:space="preserve">ATM Canasta del Pueblo </v>
      </c>
      <c r="D76" s="30" t="s">
        <v>14</v>
      </c>
      <c r="E76" s="31"/>
    </row>
    <row r="77" spans="1:5" ht="18" x14ac:dyDescent="0.25">
      <c r="A77" s="4" t="str">
        <f>VLOOKUP(B77,'[1]LISTADO ATM'!$A$2:$C$820,3,0)</f>
        <v>NORTE</v>
      </c>
      <c r="B77" s="4">
        <v>749</v>
      </c>
      <c r="C77" s="4" t="str">
        <f>VLOOKUP(B77,'[1]LISTADO ATM'!$A$2:$B$820,2,0)</f>
        <v xml:space="preserve">ATM Oficina Yaque </v>
      </c>
      <c r="D77" s="30" t="s">
        <v>22</v>
      </c>
      <c r="E77" s="31"/>
    </row>
    <row r="78" spans="1:5" ht="18" x14ac:dyDescent="0.25">
      <c r="A78" s="4" t="str">
        <f>VLOOKUP(B78,'[1]LISTADO ATM'!$A$2:$C$820,3,0)</f>
        <v>DISTRITO NACIONAL</v>
      </c>
      <c r="B78" s="4">
        <v>434</v>
      </c>
      <c r="C78" s="4" t="str">
        <f>VLOOKUP(B78,'[1]LISTADO ATM'!$A$2:$B$820,2,0)</f>
        <v xml:space="preserve">ATM Generadora Hidroeléctrica Dom. (EGEHID) </v>
      </c>
      <c r="D78" s="30" t="s">
        <v>14</v>
      </c>
      <c r="E78" s="31"/>
    </row>
    <row r="79" spans="1:5" ht="18" x14ac:dyDescent="0.25">
      <c r="A79" s="4" t="str">
        <f>VLOOKUP(B79,'[1]LISTADO ATM'!$A$2:$C$820,3,0)</f>
        <v>DISTRITO NACIONAL</v>
      </c>
      <c r="B79" s="4">
        <v>715</v>
      </c>
      <c r="C79" s="4" t="str">
        <f>VLOOKUP(B79,'[1]LISTADO ATM'!$A$2:$B$820,2,0)</f>
        <v xml:space="preserve">ATM Oficina 27 de Febrero (Lobby) </v>
      </c>
      <c r="D79" s="30" t="s">
        <v>14</v>
      </c>
      <c r="E79" s="31"/>
    </row>
    <row r="80" spans="1:5" ht="18" x14ac:dyDescent="0.25">
      <c r="A80" s="4" t="str">
        <f>VLOOKUP(B80,'[1]LISTADO ATM'!$A$2:$C$820,3,0)</f>
        <v>DISTRITO NACIONAL</v>
      </c>
      <c r="B80" s="4">
        <v>515</v>
      </c>
      <c r="C80" s="4" t="str">
        <f>VLOOKUP(B80,'[1]LISTADO ATM'!$A$2:$B$820,2,0)</f>
        <v xml:space="preserve">ATM Oficina Agora Mall I </v>
      </c>
      <c r="D80" s="30" t="s">
        <v>22</v>
      </c>
      <c r="E80" s="31"/>
    </row>
    <row r="81" spans="1:5" ht="18" x14ac:dyDescent="0.25">
      <c r="A81" s="4" t="str">
        <f>VLOOKUP(B81,'[1]LISTADO ATM'!$A$2:$C$820,3,0)</f>
        <v>DISTRITO NACIONAL</v>
      </c>
      <c r="B81" s="4">
        <v>993</v>
      </c>
      <c r="C81" s="4" t="str">
        <f>VLOOKUP(B81,'[1]LISTADO ATM'!$A$2:$B$820,2,0)</f>
        <v xml:space="preserve">ATM Centro Medico Integral II </v>
      </c>
      <c r="D81" s="30" t="s">
        <v>24</v>
      </c>
      <c r="E81" s="31"/>
    </row>
    <row r="82" spans="1:5" ht="18" x14ac:dyDescent="0.25">
      <c r="A82" s="4" t="str">
        <f>VLOOKUP(B82,'[1]LISTADO ATM'!$A$2:$C$820,3,0)</f>
        <v>NORTE</v>
      </c>
      <c r="B82" s="4">
        <v>894</v>
      </c>
      <c r="C82" s="4" t="str">
        <f>VLOOKUP(B82,'[1]LISTADO ATM'!$A$2:$B$820,2,0)</f>
        <v>ATM Eco Petroleo Estero Hondo</v>
      </c>
      <c r="D82" s="30" t="s">
        <v>24</v>
      </c>
      <c r="E82" s="31"/>
    </row>
    <row r="83" spans="1:5" ht="18" x14ac:dyDescent="0.25">
      <c r="A83" s="4" t="str">
        <f>VLOOKUP(B83,'[1]LISTADO ATM'!$A$2:$C$820,3,0)</f>
        <v>DISTRITO NACIONAL</v>
      </c>
      <c r="B83" s="4">
        <v>577</v>
      </c>
      <c r="C83" s="4" t="str">
        <f>VLOOKUP(B83,'[1]LISTADO ATM'!$A$2:$B$820,2,0)</f>
        <v xml:space="preserve">ATM Olé Ave. Duarte </v>
      </c>
      <c r="D83" s="30" t="s">
        <v>24</v>
      </c>
      <c r="E83" s="31"/>
    </row>
    <row r="84" spans="1:5" ht="18" x14ac:dyDescent="0.25">
      <c r="A84" s="4" t="str">
        <f>VLOOKUP(B84,'[1]LISTADO ATM'!$A$2:$C$820,3,0)</f>
        <v>DISTRITO NACIONAL</v>
      </c>
      <c r="B84" s="4">
        <v>165</v>
      </c>
      <c r="C84" s="4" t="str">
        <f>VLOOKUP(B84,'[1]LISTADO ATM'!$A$2:$B$820,2,0)</f>
        <v>ATM Autoservicio Megacentro</v>
      </c>
      <c r="D84" s="30" t="s">
        <v>24</v>
      </c>
      <c r="E84" s="31"/>
    </row>
    <row r="85" spans="1:5" ht="18" x14ac:dyDescent="0.25">
      <c r="A85" s="4" t="str">
        <f>VLOOKUP(B85,'[1]LISTADO ATM'!$A$2:$C$820,3,0)</f>
        <v>DISTRITO NACIONAL</v>
      </c>
      <c r="B85" s="4">
        <v>394</v>
      </c>
      <c r="C85" s="4" t="str">
        <f>VLOOKUP(B85,'[1]LISTADO ATM'!$A$2:$B$820,2,0)</f>
        <v xml:space="preserve">ATM Multicentro La Sirena Luperón </v>
      </c>
      <c r="D85" s="30" t="s">
        <v>14</v>
      </c>
      <c r="E85" s="31"/>
    </row>
    <row r="86" spans="1:5" ht="18" x14ac:dyDescent="0.25">
      <c r="A86" s="4" t="str">
        <f>VLOOKUP(B86,'[1]LISTADO ATM'!$A$2:$C$820,3,0)</f>
        <v>DISTRITO NACIONAL</v>
      </c>
      <c r="B86" s="4">
        <v>557</v>
      </c>
      <c r="C86" s="4" t="str">
        <f>VLOOKUP(B86,'[1]LISTADO ATM'!$A$2:$B$820,2,0)</f>
        <v xml:space="preserve">ATM Multicentro La Sirena Ave. Mella </v>
      </c>
      <c r="D86" s="30" t="s">
        <v>14</v>
      </c>
      <c r="E86" s="31"/>
    </row>
    <row r="87" spans="1:5" ht="18.75" thickBot="1" x14ac:dyDescent="0.3">
      <c r="A87" s="5" t="s">
        <v>11</v>
      </c>
      <c r="B87" s="10">
        <f>COUNT(B76:B86)</f>
        <v>11</v>
      </c>
      <c r="C87" s="26"/>
      <c r="D87" s="23"/>
      <c r="E87" s="23"/>
    </row>
  </sheetData>
  <mergeCells count="24">
    <mergeCell ref="D84:E84"/>
    <mergeCell ref="D85:E85"/>
    <mergeCell ref="D86:E86"/>
    <mergeCell ref="C15:E15"/>
    <mergeCell ref="A17:E17"/>
    <mergeCell ref="A45:E45"/>
    <mergeCell ref="D75:E75"/>
    <mergeCell ref="D76:E76"/>
    <mergeCell ref="A1:E1"/>
    <mergeCell ref="A2:E2"/>
    <mergeCell ref="A7:E7"/>
    <mergeCell ref="C10:E10"/>
    <mergeCell ref="A12:E12"/>
    <mergeCell ref="D83:E83"/>
    <mergeCell ref="A64:E64"/>
    <mergeCell ref="A71:B71"/>
    <mergeCell ref="A72:B72"/>
    <mergeCell ref="A74:E74"/>
    <mergeCell ref="D77:E77"/>
    <mergeCell ref="D78:E78"/>
    <mergeCell ref="D79:E79"/>
    <mergeCell ref="D80:E80"/>
    <mergeCell ref="D81:E81"/>
    <mergeCell ref="D82:E82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43" workbookViewId="0">
      <selection activeCell="G25" sqref="G25"/>
    </sheetView>
  </sheetViews>
  <sheetFormatPr baseColWidth="10" defaultRowHeight="15" x14ac:dyDescent="0.25"/>
  <sheetData>
    <row r="4" spans="3:3" x14ac:dyDescent="0.25">
      <c r="C4">
        <v>1</v>
      </c>
    </row>
    <row r="5" spans="3:3" x14ac:dyDescent="0.25">
      <c r="C5">
        <v>9</v>
      </c>
    </row>
    <row r="6" spans="3:3" x14ac:dyDescent="0.25">
      <c r="C6">
        <v>35</v>
      </c>
    </row>
    <row r="7" spans="3:3" x14ac:dyDescent="0.25">
      <c r="C7">
        <v>45</v>
      </c>
    </row>
    <row r="8" spans="3:3" x14ac:dyDescent="0.25">
      <c r="C8">
        <v>53</v>
      </c>
    </row>
    <row r="9" spans="3:3" x14ac:dyDescent="0.25">
      <c r="C9">
        <v>62</v>
      </c>
    </row>
    <row r="10" spans="3:3" x14ac:dyDescent="0.25">
      <c r="C10">
        <v>75</v>
      </c>
    </row>
    <row r="11" spans="3:3" x14ac:dyDescent="0.25">
      <c r="C11">
        <v>85</v>
      </c>
    </row>
    <row r="12" spans="3:3" x14ac:dyDescent="0.25">
      <c r="C12">
        <v>96</v>
      </c>
    </row>
    <row r="13" spans="3:3" x14ac:dyDescent="0.25">
      <c r="C13">
        <v>119</v>
      </c>
    </row>
    <row r="14" spans="3:3" x14ac:dyDescent="0.25">
      <c r="C14">
        <v>140</v>
      </c>
    </row>
    <row r="15" spans="3:3" x14ac:dyDescent="0.25">
      <c r="C15">
        <v>152</v>
      </c>
    </row>
    <row r="16" spans="3:3" x14ac:dyDescent="0.25">
      <c r="C16">
        <v>157</v>
      </c>
    </row>
    <row r="17" spans="3:3" x14ac:dyDescent="0.25">
      <c r="C17">
        <v>159</v>
      </c>
    </row>
    <row r="18" spans="3:3" x14ac:dyDescent="0.25">
      <c r="C18">
        <v>160</v>
      </c>
    </row>
    <row r="19" spans="3:3" x14ac:dyDescent="0.25">
      <c r="C19">
        <v>160</v>
      </c>
    </row>
    <row r="20" spans="3:3" x14ac:dyDescent="0.25">
      <c r="C20">
        <v>161</v>
      </c>
    </row>
    <row r="21" spans="3:3" x14ac:dyDescent="0.25">
      <c r="C21">
        <v>219</v>
      </c>
    </row>
    <row r="22" spans="3:3" x14ac:dyDescent="0.25">
      <c r="C22">
        <v>235</v>
      </c>
    </row>
    <row r="23" spans="3:3" x14ac:dyDescent="0.25">
      <c r="C23">
        <v>235</v>
      </c>
    </row>
    <row r="24" spans="3:3" x14ac:dyDescent="0.25">
      <c r="C24">
        <v>235</v>
      </c>
    </row>
    <row r="25" spans="3:3" x14ac:dyDescent="0.25">
      <c r="C25">
        <v>252</v>
      </c>
    </row>
    <row r="26" spans="3:3" x14ac:dyDescent="0.25">
      <c r="C26">
        <v>276</v>
      </c>
    </row>
    <row r="27" spans="3:3" x14ac:dyDescent="0.25">
      <c r="C27">
        <v>293</v>
      </c>
    </row>
    <row r="28" spans="3:3" x14ac:dyDescent="0.25">
      <c r="C28">
        <v>307</v>
      </c>
    </row>
    <row r="29" spans="3:3" x14ac:dyDescent="0.25">
      <c r="C29">
        <v>307</v>
      </c>
    </row>
    <row r="30" spans="3:3" x14ac:dyDescent="0.25">
      <c r="C30">
        <v>315</v>
      </c>
    </row>
    <row r="31" spans="3:3" x14ac:dyDescent="0.25">
      <c r="C31">
        <v>333</v>
      </c>
    </row>
    <row r="32" spans="3:3" x14ac:dyDescent="0.25">
      <c r="C32">
        <v>338</v>
      </c>
    </row>
    <row r="33" spans="3:3" x14ac:dyDescent="0.25">
      <c r="C33">
        <v>342</v>
      </c>
    </row>
    <row r="34" spans="3:3" x14ac:dyDescent="0.25">
      <c r="C34">
        <v>347</v>
      </c>
    </row>
    <row r="35" spans="3:3" x14ac:dyDescent="0.25">
      <c r="C35">
        <v>354</v>
      </c>
    </row>
    <row r="36" spans="3:3" x14ac:dyDescent="0.25">
      <c r="C36">
        <v>378</v>
      </c>
    </row>
    <row r="37" spans="3:3" x14ac:dyDescent="0.25">
      <c r="C37">
        <v>390</v>
      </c>
    </row>
    <row r="38" spans="3:3" x14ac:dyDescent="0.25">
      <c r="C38">
        <v>390</v>
      </c>
    </row>
    <row r="39" spans="3:3" x14ac:dyDescent="0.25">
      <c r="C39">
        <v>390</v>
      </c>
    </row>
    <row r="40" spans="3:3" x14ac:dyDescent="0.25">
      <c r="C40">
        <v>396</v>
      </c>
    </row>
    <row r="41" spans="3:3" x14ac:dyDescent="0.25">
      <c r="C41">
        <v>407</v>
      </c>
    </row>
    <row r="42" spans="3:3" x14ac:dyDescent="0.25">
      <c r="C42">
        <v>413</v>
      </c>
    </row>
    <row r="43" spans="3:3" x14ac:dyDescent="0.25">
      <c r="C43">
        <v>413</v>
      </c>
    </row>
    <row r="44" spans="3:3" x14ac:dyDescent="0.25">
      <c r="C44">
        <v>434</v>
      </c>
    </row>
    <row r="45" spans="3:3" x14ac:dyDescent="0.25">
      <c r="C45">
        <v>434</v>
      </c>
    </row>
    <row r="46" spans="3:3" x14ac:dyDescent="0.25">
      <c r="C46">
        <v>434</v>
      </c>
    </row>
    <row r="47" spans="3:3" x14ac:dyDescent="0.25">
      <c r="C47">
        <v>462</v>
      </c>
    </row>
    <row r="48" spans="3:3" x14ac:dyDescent="0.25">
      <c r="C48">
        <v>511</v>
      </c>
    </row>
    <row r="49" spans="3:3" x14ac:dyDescent="0.25">
      <c r="C49">
        <v>527</v>
      </c>
    </row>
    <row r="50" spans="3:3" x14ac:dyDescent="0.25">
      <c r="C50">
        <v>537</v>
      </c>
    </row>
    <row r="51" spans="3:3" x14ac:dyDescent="0.25">
      <c r="C51">
        <v>537</v>
      </c>
    </row>
    <row r="52" spans="3:3" x14ac:dyDescent="0.25">
      <c r="C52">
        <v>557</v>
      </c>
    </row>
    <row r="53" spans="3:3" x14ac:dyDescent="0.25">
      <c r="C53">
        <v>566</v>
      </c>
    </row>
    <row r="54" spans="3:3" x14ac:dyDescent="0.25">
      <c r="C54">
        <v>566</v>
      </c>
    </row>
    <row r="55" spans="3:3" x14ac:dyDescent="0.25">
      <c r="C55">
        <v>566</v>
      </c>
    </row>
    <row r="56" spans="3:3" x14ac:dyDescent="0.25">
      <c r="C56">
        <v>572</v>
      </c>
    </row>
    <row r="57" spans="3:3" x14ac:dyDescent="0.25">
      <c r="C57">
        <v>572</v>
      </c>
    </row>
    <row r="58" spans="3:3" x14ac:dyDescent="0.25">
      <c r="C58">
        <v>595</v>
      </c>
    </row>
    <row r="59" spans="3:3" x14ac:dyDescent="0.25">
      <c r="C59">
        <v>631</v>
      </c>
    </row>
    <row r="60" spans="3:3" x14ac:dyDescent="0.25">
      <c r="C60">
        <v>638</v>
      </c>
    </row>
    <row r="61" spans="3:3" x14ac:dyDescent="0.25">
      <c r="C61">
        <v>643</v>
      </c>
    </row>
    <row r="62" spans="3:3" x14ac:dyDescent="0.25">
      <c r="C62">
        <v>643</v>
      </c>
    </row>
    <row r="63" spans="3:3" x14ac:dyDescent="0.25">
      <c r="C63">
        <v>660</v>
      </c>
    </row>
    <row r="64" spans="3:3" x14ac:dyDescent="0.25">
      <c r="C64">
        <v>713</v>
      </c>
    </row>
    <row r="65" spans="3:3" x14ac:dyDescent="0.25">
      <c r="C65">
        <v>715</v>
      </c>
    </row>
    <row r="66" spans="3:3" x14ac:dyDescent="0.25">
      <c r="C66">
        <v>717</v>
      </c>
    </row>
    <row r="67" spans="3:3" x14ac:dyDescent="0.25">
      <c r="C67">
        <v>728</v>
      </c>
    </row>
    <row r="68" spans="3:3" x14ac:dyDescent="0.25">
      <c r="C68">
        <v>734</v>
      </c>
    </row>
    <row r="69" spans="3:3" x14ac:dyDescent="0.25">
      <c r="C69">
        <v>734</v>
      </c>
    </row>
    <row r="70" spans="3:3" x14ac:dyDescent="0.25">
      <c r="C70">
        <v>760</v>
      </c>
    </row>
    <row r="71" spans="3:3" x14ac:dyDescent="0.25">
      <c r="C71">
        <v>783</v>
      </c>
    </row>
    <row r="72" spans="3:3" x14ac:dyDescent="0.25">
      <c r="C72">
        <v>796</v>
      </c>
    </row>
    <row r="73" spans="3:3" x14ac:dyDescent="0.25">
      <c r="C73">
        <v>801</v>
      </c>
    </row>
    <row r="74" spans="3:3" x14ac:dyDescent="0.25">
      <c r="C74">
        <v>808</v>
      </c>
    </row>
    <row r="75" spans="3:3" x14ac:dyDescent="0.25">
      <c r="C75">
        <v>817</v>
      </c>
    </row>
    <row r="76" spans="3:3" x14ac:dyDescent="0.25">
      <c r="C76">
        <v>825</v>
      </c>
    </row>
    <row r="77" spans="3:3" x14ac:dyDescent="0.25">
      <c r="C77">
        <v>888</v>
      </c>
    </row>
    <row r="78" spans="3:3" x14ac:dyDescent="0.25">
      <c r="C78">
        <v>891</v>
      </c>
    </row>
    <row r="79" spans="3:3" x14ac:dyDescent="0.25">
      <c r="C79">
        <v>899</v>
      </c>
    </row>
    <row r="80" spans="3:3" x14ac:dyDescent="0.25">
      <c r="C80">
        <v>911</v>
      </c>
    </row>
    <row r="81" spans="3:3" x14ac:dyDescent="0.25">
      <c r="C81">
        <v>911</v>
      </c>
    </row>
    <row r="82" spans="3:3" x14ac:dyDescent="0.25">
      <c r="C82">
        <v>930</v>
      </c>
    </row>
    <row r="83" spans="3:3" x14ac:dyDescent="0.25">
      <c r="C83">
        <v>937</v>
      </c>
    </row>
    <row r="84" spans="3:3" x14ac:dyDescent="0.25">
      <c r="C84">
        <v>942</v>
      </c>
    </row>
    <row r="85" spans="3:3" x14ac:dyDescent="0.25">
      <c r="C85">
        <v>945</v>
      </c>
    </row>
    <row r="86" spans="3:3" x14ac:dyDescent="0.25">
      <c r="C86">
        <v>946</v>
      </c>
    </row>
    <row r="87" spans="3:3" x14ac:dyDescent="0.25">
      <c r="C87">
        <v>957</v>
      </c>
    </row>
    <row r="88" spans="3:3" x14ac:dyDescent="0.25">
      <c r="C88">
        <v>957</v>
      </c>
    </row>
    <row r="89" spans="3:3" x14ac:dyDescent="0.25">
      <c r="C89">
        <v>962</v>
      </c>
    </row>
    <row r="90" spans="3:3" x14ac:dyDescent="0.25">
      <c r="C90">
        <v>980</v>
      </c>
    </row>
    <row r="91" spans="3:3" x14ac:dyDescent="0.25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2021-03-22T07:37:00Z</dcterms:modified>
</cp:coreProperties>
</file>