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3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A64" i="1"/>
  <c r="A65" i="1"/>
  <c r="A66" i="1"/>
  <c r="A67" i="1"/>
  <c r="A68" i="1"/>
  <c r="A69" i="1"/>
  <c r="A70" i="1"/>
  <c r="A71" i="1"/>
  <c r="B46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B72" i="1"/>
  <c r="B89" i="1"/>
  <c r="B113" i="1"/>
  <c r="B15" i="1"/>
  <c r="B10" i="1"/>
  <c r="A35" i="1" l="1"/>
  <c r="A36" i="1"/>
  <c r="A45" i="1"/>
  <c r="C35" i="1"/>
  <c r="C36" i="1"/>
  <c r="C45" i="1"/>
  <c r="C32" i="1"/>
  <c r="A32" i="1"/>
  <c r="C104" i="1"/>
  <c r="C105" i="1"/>
  <c r="C106" i="1"/>
  <c r="C107" i="1"/>
  <c r="A104" i="1"/>
  <c r="A105" i="1"/>
  <c r="A106" i="1"/>
  <c r="A107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3" i="1"/>
  <c r="C33" i="1"/>
  <c r="A34" i="1"/>
  <c r="C34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76" i="1"/>
  <c r="C76" i="1"/>
  <c r="A77" i="1"/>
  <c r="C77" i="1"/>
  <c r="A78" i="1"/>
  <c r="C78" i="1"/>
  <c r="A86" i="1"/>
  <c r="C86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7" i="1"/>
  <c r="C87" i="1"/>
  <c r="A88" i="1"/>
  <c r="C88" i="1"/>
  <c r="A96" i="1"/>
  <c r="C96" i="1"/>
  <c r="A97" i="1"/>
  <c r="C97" i="1"/>
  <c r="A98" i="1"/>
  <c r="C98" i="1"/>
  <c r="A99" i="1"/>
  <c r="C99" i="1"/>
  <c r="A108" i="1"/>
  <c r="C108" i="1"/>
  <c r="A110" i="1"/>
  <c r="C110" i="1"/>
  <c r="A100" i="1"/>
  <c r="C100" i="1"/>
  <c r="A109" i="1"/>
  <c r="C109" i="1"/>
  <c r="A101" i="1"/>
  <c r="C101" i="1"/>
  <c r="A102" i="1"/>
  <c r="C102" i="1"/>
  <c r="A103" i="1"/>
  <c r="C103" i="1"/>
  <c r="A111" i="1"/>
  <c r="C111" i="1"/>
  <c r="A112" i="1"/>
  <c r="C112" i="1"/>
  <c r="A92" i="1" l="1"/>
</calcChain>
</file>

<file path=xl/sharedStrings.xml><?xml version="1.0" encoding="utf-8"?>
<sst xmlns="http://schemas.openxmlformats.org/spreadsheetml/2006/main" count="121" uniqueCount="24">
  <si>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</si>
  <si>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</si>
  <si>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</si>
  <si>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</si>
  <si>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</si>
  <si>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</si>
  <si>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</si>
  <si>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</si>
  <si>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</si>
  <si>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</si>
  <si>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</si>
  <si>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</si>
  <si>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</si>
  <si>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</si>
  <si>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</si>
  <si>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</si>
  <si>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</si>
  <si>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</si>
  <si>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</si>
  <si>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</si>
  <si>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 xml:space="preserve">2 Gavetas Fallando + 1 Vacías </t>
  </si>
  <si>
    <t>GAVETA DE DEPÓSITOS LLENA</t>
  </si>
  <si>
    <t>GAVETA DE RECHAZO LLENA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</si>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</sst>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79" zoomScale="80" zoomScaleNormal="80" workbookViewId="0">
      <selection activeCell="C110" sqref="C110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customHeight="1" x14ac:dyDescent="0.25">
      <c r="A1" s="36" t="s">
        <v>1</v>
      </c>
      <c r="B1" s="37"/>
      <c r="C1" s="37"/>
      <c r="D1" s="37"/>
      <c r="E1" s="38"/>
    </row>
    <row r="2" spans="1:5" ht="25.5" customHeight="1" x14ac:dyDescent="0.25">
      <c r="A2" s="39" t="s">
        <v>0</v>
      </c>
      <c r="B2" s="40"/>
      <c r="C2" s="40"/>
      <c r="D2" s="40"/>
      <c r="E2" s="41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44278.708333333336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44279.25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customHeight="1" x14ac:dyDescent="0.25">
      <c r="A7" s="42" t="s">
        <v>4</v>
      </c>
      <c r="B7" s="43"/>
      <c r="C7" s="43"/>
      <c r="D7" s="43"/>
      <c r="E7" s="44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28"/>
      <c r="B9" s="4"/>
      <c r="C9" s="4"/>
      <c r="D9" s="22"/>
      <c r="E9" s="21"/>
    </row>
    <row r="10" spans="1:5" ht="18.75" thickBot="1" x14ac:dyDescent="0.3">
      <c r="A10" s="5" t="s">
        <v>11</v>
      </c>
      <c r="B10" s="10">
        <f>COUNT(B9:B9)</f>
        <v>0</v>
      </c>
      <c r="C10" s="50"/>
      <c r="D10" s="51"/>
      <c r="E10" s="52"/>
    </row>
    <row r="11" spans="1:5" x14ac:dyDescent="0.25">
      <c r="E11" s="7"/>
    </row>
    <row r="12" spans="1:5" ht="18" customHeight="1" x14ac:dyDescent="0.25">
      <c r="A12" s="42" t="s">
        <v>19</v>
      </c>
      <c r="B12" s="43"/>
      <c r="C12" s="43"/>
      <c r="D12" s="43"/>
      <c r="E12" s="44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27"/>
      <c r="B14" s="4"/>
      <c r="C14" s="4"/>
      <c r="D14" s="22"/>
      <c r="E14" s="21"/>
    </row>
    <row r="15" spans="1:5" ht="18.75" thickBot="1" x14ac:dyDescent="0.3">
      <c r="A15" s="5" t="s">
        <v>11</v>
      </c>
      <c r="B15" s="10">
        <f>COUNT(B14:B14)</f>
        <v>0</v>
      </c>
      <c r="C15" s="50"/>
      <c r="D15" s="51"/>
      <c r="E15" s="52"/>
    </row>
    <row r="16" spans="1:5" ht="15.75" thickBot="1" x14ac:dyDescent="0.3">
      <c r="E16" s="7"/>
    </row>
    <row r="17" spans="1:5" ht="18.75" customHeight="1" thickBot="1" x14ac:dyDescent="0.3">
      <c r="A17" s="53" t="s">
        <v>17</v>
      </c>
      <c r="B17" s="54"/>
      <c r="C17" s="54"/>
      <c r="D17" s="54"/>
      <c r="E17" s="55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11" t="s">
        <v>9</v>
      </c>
    </row>
    <row r="19" spans="1:5" ht="18" x14ac:dyDescent="0.25">
      <c r="A19" s="8" t="str">
        <f>VLOOKUP(B19,'[1]LISTADO ATM'!$A$2:$C$822,3,0)</f>
        <v>DISTRITO NACIONAL</v>
      </c>
      <c r="B19" s="4">
        <v>596</v>
      </c>
      <c r="C19" s="4" t="str">
        <f>VLOOKUP(B19,'[1]LISTADO ATM'!$A$2:$B$822,2,0)</f>
        <v xml:space="preserve">ATM Autobanco Malecón Center </v>
      </c>
      <c r="D19" s="20" t="s">
        <v>10</v>
      </c>
      <c r="E19" s="25">
        <v>335828618</v>
      </c>
    </row>
    <row r="20" spans="1:5" ht="18" x14ac:dyDescent="0.25">
      <c r="A20" s="8" t="str">
        <f>VLOOKUP(B20,'[1]LISTADO ATM'!$A$2:$C$822,3,0)</f>
        <v>DISTRITO NACIONAL</v>
      </c>
      <c r="B20" s="4">
        <v>753</v>
      </c>
      <c r="C20" s="4" t="str">
        <f>VLOOKUP(B20,'[1]LISTADO ATM'!$A$2:$B$822,2,0)</f>
        <v xml:space="preserve">ATM S/M Nacional Tiradentes </v>
      </c>
      <c r="D20" s="20" t="s">
        <v>10</v>
      </c>
      <c r="E20" s="25">
        <v>335829868</v>
      </c>
    </row>
    <row r="21" spans="1:5" ht="18" x14ac:dyDescent="0.25">
      <c r="A21" s="8" t="str">
        <f>VLOOKUP(B21,'[1]LISTADO ATM'!$A$2:$C$822,3,0)</f>
        <v>DISTRITO NACIONAL</v>
      </c>
      <c r="B21" s="4">
        <v>658</v>
      </c>
      <c r="C21" s="4" t="str">
        <f>VLOOKUP(B21,'[1]LISTADO ATM'!$A$2:$B$822,2,0)</f>
        <v>ATM Cámara de Cuentas</v>
      </c>
      <c r="D21" s="20" t="s">
        <v>10</v>
      </c>
      <c r="E21" s="25">
        <v>335830415</v>
      </c>
    </row>
    <row r="22" spans="1:5" ht="18" x14ac:dyDescent="0.25">
      <c r="A22" s="8" t="str">
        <f>VLOOKUP(B22,'[1]LISTADO ATM'!$A$2:$C$822,3,0)</f>
        <v>DISTRITO NACIONAL</v>
      </c>
      <c r="B22" s="4">
        <v>564</v>
      </c>
      <c r="C22" s="4" t="str">
        <f>VLOOKUP(B22,'[1]LISTADO ATM'!$A$2:$B$822,2,0)</f>
        <v xml:space="preserve">ATM Ministerio de Agricultura </v>
      </c>
      <c r="D22" s="20" t="s">
        <v>10</v>
      </c>
      <c r="E22" s="25">
        <v>335831060</v>
      </c>
    </row>
    <row r="23" spans="1:5" ht="18" x14ac:dyDescent="0.25">
      <c r="A23" s="8" t="str">
        <f>VLOOKUP(B23,'[1]LISTADO ATM'!$A$2:$C$822,3,0)</f>
        <v>DISTRITO NACIONAL</v>
      </c>
      <c r="B23" s="4">
        <v>793</v>
      </c>
      <c r="C23" s="4" t="str">
        <f>VLOOKUP(B23,'[1]LISTADO ATM'!$A$2:$B$822,2,0)</f>
        <v xml:space="preserve">ATM Centro de Caja Agora Mall </v>
      </c>
      <c r="D23" s="20" t="s">
        <v>10</v>
      </c>
      <c r="E23" s="25">
        <v>335831100</v>
      </c>
    </row>
    <row r="24" spans="1:5" ht="18" x14ac:dyDescent="0.25">
      <c r="A24" s="8" t="str">
        <f>VLOOKUP(B24,'[1]LISTADO ATM'!$A$2:$C$822,3,0)</f>
        <v>NORTE</v>
      </c>
      <c r="B24" s="4">
        <v>747</v>
      </c>
      <c r="C24" s="4" t="str">
        <f>VLOOKUP(B24,'[1]LISTADO ATM'!$A$2:$B$822,2,0)</f>
        <v xml:space="preserve">ATM Club BR (Santiago) </v>
      </c>
      <c r="D24" s="20" t="s">
        <v>10</v>
      </c>
      <c r="E24" s="25">
        <v>335831254</v>
      </c>
    </row>
    <row r="25" spans="1:5" ht="18" x14ac:dyDescent="0.25">
      <c r="A25" s="8" t="str">
        <f>VLOOKUP(B25,'[1]LISTADO ATM'!$A$2:$C$822,3,0)</f>
        <v>SUR</v>
      </c>
      <c r="B25" s="4">
        <v>829</v>
      </c>
      <c r="C25" s="4" t="str">
        <f>VLOOKUP(B25,'[1]LISTADO ATM'!$A$2:$B$822,2,0)</f>
        <v xml:space="preserve">ATM UNP Multicentro Sirena Baní </v>
      </c>
      <c r="D25" s="20" t="s">
        <v>10</v>
      </c>
      <c r="E25" s="25">
        <v>335831535</v>
      </c>
    </row>
    <row r="26" spans="1:5" ht="18" x14ac:dyDescent="0.25">
      <c r="A26" s="8" t="str">
        <f>VLOOKUP(B26,'[1]LISTADO ATM'!$A$2:$C$822,3,0)</f>
        <v>DISTRITO NACIONAL</v>
      </c>
      <c r="B26" s="4">
        <v>785</v>
      </c>
      <c r="C26" s="4" t="str">
        <f>VLOOKUP(B26,'[1]LISTADO ATM'!$A$2:$B$822,2,0)</f>
        <v xml:space="preserve">ATM S/M Nacional Máximo Gómez </v>
      </c>
      <c r="D26" s="20" t="s">
        <v>10</v>
      </c>
      <c r="E26" s="25">
        <v>335831359</v>
      </c>
    </row>
    <row r="27" spans="1:5" ht="18" x14ac:dyDescent="0.25">
      <c r="A27" s="8" t="str">
        <f>VLOOKUP(B27,'[1]LISTADO ATM'!$A$2:$C$822,3,0)</f>
        <v>ESTE</v>
      </c>
      <c r="B27" s="4">
        <v>211</v>
      </c>
      <c r="C27" s="4" t="str">
        <f>VLOOKUP(B27,'[1]LISTADO ATM'!$A$2:$B$822,2,0)</f>
        <v xml:space="preserve">ATM Oficina La Romana I </v>
      </c>
      <c r="D27" s="20" t="s">
        <v>10</v>
      </c>
      <c r="E27" s="25">
        <v>335831393</v>
      </c>
    </row>
    <row r="28" spans="1:5" ht="18" x14ac:dyDescent="0.25">
      <c r="A28" s="8" t="str">
        <f>VLOOKUP(B28,'[1]LISTADO ATM'!$A$2:$C$822,3,0)</f>
        <v>DISTRITO NACIONAL</v>
      </c>
      <c r="B28" s="4">
        <v>406</v>
      </c>
      <c r="C28" s="4" t="str">
        <f>VLOOKUP(B28,'[1]LISTADO ATM'!$A$2:$B$822,2,0)</f>
        <v xml:space="preserve">ATM UNP Plaza Lama Máximo Gómez </v>
      </c>
      <c r="D28" s="20" t="s">
        <v>10</v>
      </c>
      <c r="E28" s="25">
        <v>335831461</v>
      </c>
    </row>
    <row r="29" spans="1:5" ht="18" x14ac:dyDescent="0.25">
      <c r="A29" s="8" t="str">
        <f>VLOOKUP(B29,'[1]LISTADO ATM'!$A$2:$C$822,3,0)</f>
        <v>DISTRITO NACIONAL</v>
      </c>
      <c r="B29" s="4">
        <v>896</v>
      </c>
      <c r="C29" s="4" t="str">
        <f>VLOOKUP(B29,'[1]LISTADO ATM'!$A$2:$B$822,2,0)</f>
        <v xml:space="preserve">ATM Campamento Militar 16 de Agosto I </v>
      </c>
      <c r="D29" s="20" t="s">
        <v>10</v>
      </c>
      <c r="E29" s="25">
        <v>335828466</v>
      </c>
    </row>
    <row r="30" spans="1:5" ht="18" x14ac:dyDescent="0.25">
      <c r="A30" s="8" t="str">
        <f>VLOOKUP(B30,'[1]LISTADO ATM'!$A$2:$C$822,3,0)</f>
        <v>DISTRITO NACIONAL</v>
      </c>
      <c r="B30" s="4">
        <v>525</v>
      </c>
      <c r="C30" s="4" t="str">
        <f>VLOOKUP(B30,'[1]LISTADO ATM'!$A$2:$B$822,2,0)</f>
        <v>ATM S/M Bravo Las Americas</v>
      </c>
      <c r="D30" s="20" t="s">
        <v>10</v>
      </c>
      <c r="E30" s="25">
        <v>335831694</v>
      </c>
    </row>
    <row r="31" spans="1:5" ht="18" x14ac:dyDescent="0.25">
      <c r="A31" s="8" t="str">
        <f>VLOOKUP(B31,'[1]LISTADO ATM'!$A$2:$C$822,3,0)</f>
        <v>SUR</v>
      </c>
      <c r="B31" s="4">
        <v>44</v>
      </c>
      <c r="C31" s="4" t="str">
        <f>VLOOKUP(B31,'[1]LISTADO ATM'!$A$2:$B$822,2,0)</f>
        <v xml:space="preserve">ATM Oficina Pedernales </v>
      </c>
      <c r="D31" s="20" t="s">
        <v>10</v>
      </c>
      <c r="E31" s="25">
        <v>335831707</v>
      </c>
    </row>
    <row r="32" spans="1:5" ht="18" x14ac:dyDescent="0.25">
      <c r="A32" s="8" t="str">
        <f>VLOOKUP(B32,'[1]LISTADO ATM'!$A$2:$C$822,3,0)</f>
        <v>DISTRITO NACIONAL</v>
      </c>
      <c r="B32" s="4">
        <v>461</v>
      </c>
      <c r="C32" s="4" t="str">
        <f>VLOOKUP(B32,'[1]LISTADO ATM'!$A$2:$B$822,2,0)</f>
        <v xml:space="preserve">ATM Autobanco Sarasota I </v>
      </c>
      <c r="D32" s="20" t="s">
        <v>10</v>
      </c>
      <c r="E32" s="25">
        <v>335831727</v>
      </c>
    </row>
    <row r="33" spans="1:5" ht="18" x14ac:dyDescent="0.25">
      <c r="A33" s="8" t="str">
        <f>VLOOKUP(B33,'[1]LISTADO ATM'!$A$2:$C$822,3,0)</f>
        <v>DISTRITO NACIONAL</v>
      </c>
      <c r="B33" s="4">
        <v>617</v>
      </c>
      <c r="C33" s="4" t="str">
        <f>VLOOKUP(B33,'[1]LISTADO ATM'!$A$2:$B$822,2,0)</f>
        <v xml:space="preserve">ATM Guardia Presidencial </v>
      </c>
      <c r="D33" s="20" t="s">
        <v>10</v>
      </c>
      <c r="E33" s="25">
        <v>335831730</v>
      </c>
    </row>
    <row r="34" spans="1:5" ht="18" x14ac:dyDescent="0.25">
      <c r="A34" s="8" t="str">
        <f>VLOOKUP(B34,'[1]LISTADO ATM'!$A$2:$C$822,3,0)</f>
        <v>DISTRITO NACIONAL</v>
      </c>
      <c r="B34" s="4">
        <v>620</v>
      </c>
      <c r="C34" s="4" t="str">
        <f>VLOOKUP(B34,'[1]LISTADO ATM'!$A$2:$B$822,2,0)</f>
        <v xml:space="preserve">ATM Ministerio de Medio Ambiente </v>
      </c>
      <c r="D34" s="20" t="s">
        <v>10</v>
      </c>
      <c r="E34" s="25">
        <v>335831731</v>
      </c>
    </row>
    <row r="35" spans="1:5" ht="18" x14ac:dyDescent="0.25">
      <c r="A35" s="8" t="str">
        <f>VLOOKUP(B35,'[1]LISTADO ATM'!$A$2:$C$822,3,0)</f>
        <v>DISTRITO NACIONAL</v>
      </c>
      <c r="B35" s="4">
        <v>235</v>
      </c>
      <c r="C35" s="4" t="str">
        <f>VLOOKUP(B35,'[1]LISTADO ATM'!$A$2:$B$822,2,0)</f>
        <v xml:space="preserve">ATM Oficina Multicentro La Sirena San Isidro </v>
      </c>
      <c r="D35" s="20" t="s">
        <v>10</v>
      </c>
      <c r="E35" s="25">
        <v>335831733</v>
      </c>
    </row>
    <row r="36" spans="1:5" ht="18" x14ac:dyDescent="0.25">
      <c r="A36" s="8" t="str">
        <f>VLOOKUP(B36,'[1]LISTADO ATM'!$A$2:$C$822,3,0)</f>
        <v>SUR</v>
      </c>
      <c r="B36" s="4">
        <v>311</v>
      </c>
      <c r="C36" s="4" t="str">
        <f>VLOOKUP(B36,'[1]LISTADO ATM'!$A$2:$B$822,2,0)</f>
        <v>ATM Plaza Eroski</v>
      </c>
      <c r="D36" s="20" t="s">
        <v>10</v>
      </c>
      <c r="E36" s="25">
        <v>335831734</v>
      </c>
    </row>
    <row r="37" spans="1:5" ht="18" x14ac:dyDescent="0.25">
      <c r="A37" s="8" t="e">
        <f>VLOOKUP(B37,'[1]LISTADO ATM'!$A$2:$C$822,3,0)</f>
        <v>#N/A</v>
      </c>
      <c r="B37" s="4"/>
      <c r="C37" s="4" t="e">
        <f>VLOOKUP(B37,'[1]LISTADO ATM'!$A$2:$B$822,2,0)</f>
        <v>#N/A</v>
      </c>
      <c r="D37" s="20" t="s">
        <v>10</v>
      </c>
      <c r="E37" s="25"/>
    </row>
    <row r="38" spans="1:5" ht="18" x14ac:dyDescent="0.25">
      <c r="A38" s="8" t="str">
        <f>VLOOKUP(B38,'[1]LISTADO ATM'!$A$2:$C$822,3,0)</f>
        <v>NORTE</v>
      </c>
      <c r="B38" s="4">
        <v>171</v>
      </c>
      <c r="C38" s="4" t="str">
        <f>VLOOKUP(B38,'[1]LISTADO ATM'!$A$2:$B$822,2,0)</f>
        <v xml:space="preserve">ATM Oficina Moca </v>
      </c>
      <c r="D38" s="20" t="s">
        <v>10</v>
      </c>
      <c r="E38" s="25">
        <v>335831736</v>
      </c>
    </row>
    <row r="39" spans="1:5" ht="18" x14ac:dyDescent="0.25">
      <c r="A39" s="8" t="str">
        <f>VLOOKUP(B39,'[1]LISTADO ATM'!$A$2:$C$822,3,0)</f>
        <v>DISTRITO NACIONAL</v>
      </c>
      <c r="B39" s="4">
        <v>583</v>
      </c>
      <c r="C39" s="4" t="str">
        <f>VLOOKUP(B39,'[1]LISTADO ATM'!$A$2:$B$822,2,0)</f>
        <v xml:space="preserve">ATM Ministerio Fuerzas Armadas I </v>
      </c>
      <c r="D39" s="20" t="s">
        <v>10</v>
      </c>
      <c r="E39" s="25">
        <v>335831738</v>
      </c>
    </row>
    <row r="40" spans="1:5" ht="18" x14ac:dyDescent="0.25">
      <c r="A40" s="8" t="str">
        <f>VLOOKUP(B40,'[1]LISTADO ATM'!$A$2:$C$822,3,0)</f>
        <v>SUR</v>
      </c>
      <c r="B40" s="4">
        <v>677</v>
      </c>
      <c r="C40" s="4" t="str">
        <f>VLOOKUP(B40,'[1]LISTADO ATM'!$A$2:$B$822,2,0)</f>
        <v>ATM PBG Villa Jaragua</v>
      </c>
      <c r="D40" s="20" t="s">
        <v>10</v>
      </c>
      <c r="E40" s="25">
        <v>335831744</v>
      </c>
    </row>
    <row r="41" spans="1:5" ht="18" x14ac:dyDescent="0.25">
      <c r="A41" s="8" t="e">
        <f>VLOOKUP(B41,'[1]LISTADO ATM'!$A$2:$C$822,3,0)</f>
        <v>#N/A</v>
      </c>
      <c r="B41" s="4"/>
      <c r="C41" s="4" t="e">
        <f>VLOOKUP(B41,'[1]LISTADO ATM'!$A$2:$B$822,2,0)</f>
        <v>#N/A</v>
      </c>
      <c r="D41" s="20" t="s">
        <v>10</v>
      </c>
      <c r="E41" s="25"/>
    </row>
    <row r="42" spans="1:5" ht="18" x14ac:dyDescent="0.25">
      <c r="A42" s="8" t="e">
        <f>VLOOKUP(B42,'[1]LISTADO ATM'!$A$2:$C$822,3,0)</f>
        <v>#N/A</v>
      </c>
      <c r="B42" s="4"/>
      <c r="C42" s="4" t="e">
        <f>VLOOKUP(B42,'[1]LISTADO ATM'!$A$2:$B$822,2,0)</f>
        <v>#N/A</v>
      </c>
      <c r="D42" s="20" t="s">
        <v>10</v>
      </c>
      <c r="E42" s="25"/>
    </row>
    <row r="43" spans="1:5" ht="18" x14ac:dyDescent="0.25">
      <c r="A43" s="8" t="e">
        <f>VLOOKUP(B43,'[1]LISTADO ATM'!$A$2:$C$822,3,0)</f>
        <v>#N/A</v>
      </c>
      <c r="B43" s="4"/>
      <c r="C43" s="4" t="e">
        <f>VLOOKUP(B43,'[1]LISTADO ATM'!$A$2:$B$822,2,0)</f>
        <v>#N/A</v>
      </c>
      <c r="D43" s="20" t="s">
        <v>10</v>
      </c>
      <c r="E43" s="25"/>
    </row>
    <row r="44" spans="1:5" ht="18" x14ac:dyDescent="0.25">
      <c r="A44" s="8" t="e">
        <f>VLOOKUP(B44,'[1]LISTADO ATM'!$A$2:$C$822,3,0)</f>
        <v>#N/A</v>
      </c>
      <c r="B44" s="4"/>
      <c r="C44" s="4" t="e">
        <f>VLOOKUP(B44,'[1]LISTADO ATM'!$A$2:$B$822,2,0)</f>
        <v>#N/A</v>
      </c>
      <c r="D44" s="20" t="s">
        <v>10</v>
      </c>
      <c r="E44" s="25"/>
    </row>
    <row r="45" spans="1:5" ht="18" x14ac:dyDescent="0.25">
      <c r="A45" s="8" t="e">
        <f>VLOOKUP(B45,'[1]LISTADO ATM'!$A$2:$C$822,3,0)</f>
        <v>#N/A</v>
      </c>
      <c r="B45" s="4"/>
      <c r="C45" s="4" t="e">
        <f>VLOOKUP(B45,'[1]LISTADO ATM'!$A$2:$B$822,2,0)</f>
        <v>#N/A</v>
      </c>
      <c r="D45" s="20" t="s">
        <v>10</v>
      </c>
      <c r="E45" s="25"/>
    </row>
    <row r="46" spans="1:5" ht="18.75" thickBot="1" x14ac:dyDescent="0.3">
      <c r="A46" s="9" t="s">
        <v>11</v>
      </c>
      <c r="B46" s="10">
        <f>COUNT(B19:B45)</f>
        <v>21</v>
      </c>
      <c r="C46" s="19"/>
      <c r="D46" s="19"/>
      <c r="E46" s="19"/>
    </row>
    <row r="47" spans="1:5" ht="15.75" thickBot="1" x14ac:dyDescent="0.3">
      <c r="E47" s="7"/>
    </row>
    <row r="48" spans="1:5" ht="18.75" customHeight="1" thickBot="1" x14ac:dyDescent="0.3">
      <c r="A48" s="53" t="s">
        <v>16</v>
      </c>
      <c r="B48" s="54"/>
      <c r="C48" s="54"/>
      <c r="D48" s="54"/>
      <c r="E48" s="55"/>
    </row>
    <row r="49" spans="1:5" ht="18" x14ac:dyDescent="0.25">
      <c r="A49" s="2" t="s">
        <v>5</v>
      </c>
      <c r="B49" s="2" t="s">
        <v>6</v>
      </c>
      <c r="C49" s="3" t="s">
        <v>7</v>
      </c>
      <c r="D49" s="3" t="s">
        <v>8</v>
      </c>
      <c r="E49" s="11" t="s">
        <v>9</v>
      </c>
    </row>
    <row r="50" spans="1:5" ht="18" x14ac:dyDescent="0.25">
      <c r="A50" s="8" t="str">
        <f>VLOOKUP(B50,'[1]LISTADO ATM'!$A$2:$C$822,3,0)</f>
        <v>DISTRITO NACIONAL</v>
      </c>
      <c r="B50" s="4">
        <v>911</v>
      </c>
      <c r="C50" s="4" t="str">
        <f>VLOOKUP(B50,'[1]LISTADO ATM'!$A$2:$B$822,2,0)</f>
        <v xml:space="preserve">ATM Oficina Venezuela II </v>
      </c>
      <c r="D50" s="4" t="s">
        <v>13</v>
      </c>
      <c r="E50" s="25">
        <v>335831737</v>
      </c>
    </row>
    <row r="51" spans="1:5" ht="18" x14ac:dyDescent="0.25">
      <c r="A51" s="8" t="str">
        <f>VLOOKUP(B51,'[1]LISTADO ATM'!$A$2:$C$822,3,0)</f>
        <v>DISTRITO NACIONAL</v>
      </c>
      <c r="B51" s="4">
        <v>578</v>
      </c>
      <c r="C51" s="4" t="str">
        <f>VLOOKUP(B51,'[1]LISTADO ATM'!$A$2:$B$822,2,0)</f>
        <v xml:space="preserve">ATM Procuraduría General de la República </v>
      </c>
      <c r="D51" s="4" t="s">
        <v>13</v>
      </c>
      <c r="E51" s="25">
        <v>335831743</v>
      </c>
    </row>
    <row r="52" spans="1:5" ht="18" x14ac:dyDescent="0.25">
      <c r="A52" s="8" t="str">
        <f>VLOOKUP(B52,'[1]LISTADO ATM'!$A$2:$C$822,3,0)</f>
        <v>DISTRITO NACIONAL</v>
      </c>
      <c r="B52" s="4">
        <v>539</v>
      </c>
      <c r="C52" s="4" t="str">
        <f>VLOOKUP(B52,'[1]LISTADO ATM'!$A$2:$B$822,2,0)</f>
        <v>ATM S/M La Cadena Los Proceres</v>
      </c>
      <c r="D52" s="4" t="s">
        <v>13</v>
      </c>
      <c r="E52" s="25">
        <v>335830205</v>
      </c>
    </row>
    <row r="53" spans="1:5" ht="18" x14ac:dyDescent="0.25">
      <c r="A53" s="8" t="str">
        <f>VLOOKUP(B53,'[1]LISTADO ATM'!$A$2:$C$822,3,0)</f>
        <v>SUR</v>
      </c>
      <c r="B53" s="4">
        <v>537</v>
      </c>
      <c r="C53" s="4" t="str">
        <f>VLOOKUP(B53,'[1]LISTADO ATM'!$A$2:$B$822,2,0)</f>
        <v xml:space="preserve">ATM Estación Texaco Enriquillo (Barahona) </v>
      </c>
      <c r="D53" s="4" t="s">
        <v>13</v>
      </c>
      <c r="E53" s="25">
        <v>335831129</v>
      </c>
    </row>
    <row r="54" spans="1:5" ht="18" x14ac:dyDescent="0.25">
      <c r="A54" s="8" t="str">
        <f>VLOOKUP(B54,'[1]LISTADO ATM'!$A$2:$C$822,3,0)</f>
        <v>DISTRITO NACIONAL</v>
      </c>
      <c r="B54" s="4">
        <v>437</v>
      </c>
      <c r="C54" s="4" t="str">
        <f>VLOOKUP(B54,'[1]LISTADO ATM'!$A$2:$B$822,2,0)</f>
        <v xml:space="preserve">ATM Autobanco Torre III </v>
      </c>
      <c r="D54" s="26" t="s">
        <v>13</v>
      </c>
      <c r="E54" s="25">
        <v>335831368</v>
      </c>
    </row>
    <row r="55" spans="1:5" ht="18" x14ac:dyDescent="0.25">
      <c r="A55" s="8" t="str">
        <f>VLOOKUP(B55,'[1]LISTADO ATM'!$A$2:$C$822,3,0)</f>
        <v>DISTRITO NACIONAL</v>
      </c>
      <c r="B55" s="4">
        <v>39</v>
      </c>
      <c r="C55" s="4" t="str">
        <f>VLOOKUP(B55,'[1]LISTADO ATM'!$A$2:$B$822,2,0)</f>
        <v xml:space="preserve">ATM Oficina Ovando </v>
      </c>
      <c r="D55" s="26" t="s">
        <v>13</v>
      </c>
      <c r="E55" s="25">
        <v>335831545</v>
      </c>
    </row>
    <row r="56" spans="1:5" ht="18" x14ac:dyDescent="0.25">
      <c r="A56" s="8" t="str">
        <f>VLOOKUP(B56,'[1]LISTADO ATM'!$A$2:$C$822,3,0)</f>
        <v>DISTRITO NACIONAL</v>
      </c>
      <c r="B56" s="4">
        <v>587</v>
      </c>
      <c r="C56" s="4" t="str">
        <f>VLOOKUP(B56,'[1]LISTADO ATM'!$A$2:$B$822,2,0)</f>
        <v xml:space="preserve">ATM Cuerpo de Ayudantes Militares </v>
      </c>
      <c r="D56" s="26" t="s">
        <v>13</v>
      </c>
      <c r="E56" s="25">
        <v>335831549</v>
      </c>
    </row>
    <row r="57" spans="1:5" ht="18" x14ac:dyDescent="0.25">
      <c r="A57" s="8" t="str">
        <f>VLOOKUP(B57,'[1]LISTADO ATM'!$A$2:$C$822,3,0)</f>
        <v>DISTRITO NACIONAL</v>
      </c>
      <c r="B57" s="4">
        <v>745</v>
      </c>
      <c r="C57" s="4" t="str">
        <f>VLOOKUP(B57,'[1]LISTADO ATM'!$A$2:$B$822,2,0)</f>
        <v xml:space="preserve">ATM Oficina Ave. Duarte </v>
      </c>
      <c r="D57" s="26" t="s">
        <v>13</v>
      </c>
      <c r="E57" s="25">
        <v>335831685</v>
      </c>
    </row>
    <row r="58" spans="1:5" ht="18" x14ac:dyDescent="0.25">
      <c r="A58" s="8" t="str">
        <f>VLOOKUP(B58,'[1]LISTADO ATM'!$A$2:$C$822,3,0)</f>
        <v>DISTRITO NACIONAL</v>
      </c>
      <c r="B58" s="4">
        <v>558</v>
      </c>
      <c r="C58" s="4" t="str">
        <f>VLOOKUP(B58,'[1]LISTADO ATM'!$A$2:$B$822,2,0)</f>
        <v xml:space="preserve">ATM Base Naval 27 de Febrero (Sans Soucí) </v>
      </c>
      <c r="D58" s="26" t="s">
        <v>13</v>
      </c>
      <c r="E58" s="25">
        <v>335831688</v>
      </c>
    </row>
    <row r="59" spans="1:5" ht="18" x14ac:dyDescent="0.25">
      <c r="A59" s="8" t="str">
        <f>VLOOKUP(B59,'[1]LISTADO ATM'!$A$2:$C$822,3,0)</f>
        <v>SUR</v>
      </c>
      <c r="B59" s="4">
        <v>356</v>
      </c>
      <c r="C59" s="4" t="str">
        <f>VLOOKUP(B59,'[1]LISTADO ATM'!$A$2:$B$822,2,0)</f>
        <v xml:space="preserve">ATM Estación Sigma (San Cristóbal) </v>
      </c>
      <c r="D59" s="26" t="s">
        <v>13</v>
      </c>
      <c r="E59" s="25">
        <v>335831696</v>
      </c>
    </row>
    <row r="60" spans="1:5" ht="18" x14ac:dyDescent="0.25">
      <c r="A60" s="8" t="str">
        <f>VLOOKUP(B60,'[1]LISTADO ATM'!$A$2:$C$822,3,0)</f>
        <v>SUR</v>
      </c>
      <c r="B60" s="4">
        <v>6</v>
      </c>
      <c r="C60" s="4" t="str">
        <f>VLOOKUP(B60,'[1]LISTADO ATM'!$A$2:$B$822,2,0)</f>
        <v xml:space="preserve">ATM Plaza WAO San Juan </v>
      </c>
      <c r="D60" s="26" t="s">
        <v>13</v>
      </c>
      <c r="E60" s="25">
        <v>335831697</v>
      </c>
    </row>
    <row r="61" spans="1:5" ht="18" x14ac:dyDescent="0.25">
      <c r="A61" s="8" t="str">
        <f>VLOOKUP(B61,'[1]LISTADO ATM'!$A$2:$C$822,3,0)</f>
        <v>DISTRITO NACIONAL</v>
      </c>
      <c r="B61" s="4">
        <v>194</v>
      </c>
      <c r="C61" s="4" t="str">
        <f>VLOOKUP(B61,'[1]LISTADO ATM'!$A$2:$B$822,2,0)</f>
        <v xml:space="preserve">ATM UNP Pantoja </v>
      </c>
      <c r="D61" s="26" t="s">
        <v>13</v>
      </c>
      <c r="E61" s="25">
        <v>335831722</v>
      </c>
    </row>
    <row r="62" spans="1:5" ht="18" x14ac:dyDescent="0.25">
      <c r="A62" s="8" t="str">
        <f>VLOOKUP(B62,'[1]LISTADO ATM'!$A$2:$C$822,3,0)</f>
        <v>DISTRITO NACIONAL</v>
      </c>
      <c r="B62" s="4">
        <v>567</v>
      </c>
      <c r="C62" s="4" t="str">
        <f>VLOOKUP(B62,'[1]LISTADO ATM'!$A$2:$B$822,2,0)</f>
        <v xml:space="preserve">ATM Oficina Máximo Gómez </v>
      </c>
      <c r="D62" s="26" t="s">
        <v>13</v>
      </c>
      <c r="E62" s="25">
        <v>335831729</v>
      </c>
    </row>
    <row r="63" spans="1:5" ht="18" x14ac:dyDescent="0.25">
      <c r="A63" s="8" t="str">
        <f>VLOOKUP(B63,'[1]LISTADO ATM'!$A$2:$C$822,3,0)</f>
        <v>DISTRITO NACIONAL</v>
      </c>
      <c r="B63" s="4">
        <v>755</v>
      </c>
      <c r="C63" s="4" t="str">
        <f>VLOOKUP(B63,'[1]LISTADO ATM'!$A$2:$B$822,2,0)</f>
        <v xml:space="preserve">ATM Oficina Galería del Este (Plaza) </v>
      </c>
      <c r="D63" s="26" t="s">
        <v>13</v>
      </c>
      <c r="E63" s="25">
        <v>335831732</v>
      </c>
    </row>
    <row r="64" spans="1:5" ht="18" x14ac:dyDescent="0.25">
      <c r="A64" s="8" t="e">
        <f>VLOOKUP(B64,'[1]LISTADO ATM'!$A$2:$C$822,3,0)</f>
        <v>#N/A</v>
      </c>
      <c r="B64" s="4"/>
      <c r="C64" s="4" t="e">
        <f>VLOOKUP(B64,'[1]LISTADO ATM'!$A$2:$B$822,2,0)</f>
        <v>#N/A</v>
      </c>
      <c r="D64" s="26" t="s">
        <v>13</v>
      </c>
      <c r="E64" s="25"/>
    </row>
    <row r="65" spans="1:5" ht="18" x14ac:dyDescent="0.25">
      <c r="A65" s="8" t="str">
        <f>VLOOKUP(B65,'[1]LISTADO ATM'!$A$2:$C$822,3,0)</f>
        <v>NORTE</v>
      </c>
      <c r="B65" s="4">
        <v>290</v>
      </c>
      <c r="C65" s="4" t="str">
        <f>VLOOKUP(B65,'[1]LISTADO ATM'!$A$2:$B$822,2,0)</f>
        <v xml:space="preserve">ATM Oficina San Francisco de Macorís </v>
      </c>
      <c r="D65" s="26" t="s">
        <v>13</v>
      </c>
      <c r="E65" s="25">
        <v>335831742</v>
      </c>
    </row>
    <row r="66" spans="1:5" ht="18" x14ac:dyDescent="0.25">
      <c r="A66" s="8" t="e">
        <f>VLOOKUP(B66,'[1]LISTADO ATM'!$A$2:$C$822,3,0)</f>
        <v>#N/A</v>
      </c>
      <c r="B66" s="4"/>
      <c r="C66" s="4" t="e">
        <f>VLOOKUP(B66,'[1]LISTADO ATM'!$A$2:$B$822,2,0)</f>
        <v>#N/A</v>
      </c>
      <c r="D66" s="26" t="s">
        <v>13</v>
      </c>
      <c r="E66" s="25"/>
    </row>
    <row r="67" spans="1:5" ht="18" x14ac:dyDescent="0.25">
      <c r="A67" s="8" t="e">
        <f>VLOOKUP(B67,'[1]LISTADO ATM'!$A$2:$C$822,3,0)</f>
        <v>#N/A</v>
      </c>
      <c r="B67" s="4"/>
      <c r="C67" s="4" t="e">
        <f>VLOOKUP(B67,'[1]LISTADO ATM'!$A$2:$B$822,2,0)</f>
        <v>#N/A</v>
      </c>
      <c r="D67" s="26" t="s">
        <v>13</v>
      </c>
      <c r="E67" s="25"/>
    </row>
    <row r="68" spans="1:5" ht="18" x14ac:dyDescent="0.25">
      <c r="A68" s="8" t="e">
        <f>VLOOKUP(B68,'[1]LISTADO ATM'!$A$2:$C$822,3,0)</f>
        <v>#N/A</v>
      </c>
      <c r="B68" s="4"/>
      <c r="C68" s="4" t="e">
        <f>VLOOKUP(B68,'[1]LISTADO ATM'!$A$2:$B$822,2,0)</f>
        <v>#N/A</v>
      </c>
      <c r="D68" s="26" t="s">
        <v>13</v>
      </c>
      <c r="E68" s="25"/>
    </row>
    <row r="69" spans="1:5" ht="18" x14ac:dyDescent="0.25">
      <c r="A69" s="8" t="e">
        <f>VLOOKUP(B69,'[1]LISTADO ATM'!$A$2:$C$822,3,0)</f>
        <v>#N/A</v>
      </c>
      <c r="B69" s="4"/>
      <c r="C69" s="4" t="e">
        <f>VLOOKUP(B69,'[1]LISTADO ATM'!$A$2:$B$822,2,0)</f>
        <v>#N/A</v>
      </c>
      <c r="D69" s="26" t="s">
        <v>13</v>
      </c>
      <c r="E69" s="25"/>
    </row>
    <row r="70" spans="1:5" ht="18" x14ac:dyDescent="0.25">
      <c r="A70" s="8" t="e">
        <f>VLOOKUP(B70,'[1]LISTADO ATM'!$A$2:$C$822,3,0)</f>
        <v>#N/A</v>
      </c>
      <c r="B70" s="4"/>
      <c r="C70" s="4" t="e">
        <f>VLOOKUP(B70,'[1]LISTADO ATM'!$A$2:$B$822,2,0)</f>
        <v>#N/A</v>
      </c>
      <c r="D70" s="26" t="s">
        <v>13</v>
      </c>
      <c r="E70" s="25"/>
    </row>
    <row r="71" spans="1:5" ht="18" x14ac:dyDescent="0.25">
      <c r="A71" s="8" t="e">
        <f>VLOOKUP(B71,'[1]LISTADO ATM'!$A$2:$C$822,3,0)</f>
        <v>#N/A</v>
      </c>
      <c r="B71" s="4"/>
      <c r="C71" s="4" t="e">
        <f>VLOOKUP(B71,'[1]LISTADO ATM'!$A$2:$B$822,2,0)</f>
        <v>#N/A</v>
      </c>
      <c r="D71" s="26" t="s">
        <v>13</v>
      </c>
      <c r="E71" s="25"/>
    </row>
    <row r="72" spans="1:5" ht="18.75" thickBot="1" x14ac:dyDescent="0.3">
      <c r="A72" s="5" t="s">
        <v>11</v>
      </c>
      <c r="B72" s="10">
        <f>COUNT(B50:B71)</f>
        <v>15</v>
      </c>
      <c r="C72" s="19"/>
      <c r="D72" s="32"/>
      <c r="E72" s="33"/>
    </row>
    <row r="73" spans="1:5" ht="15.75" thickBot="1" x14ac:dyDescent="0.3">
      <c r="E73" s="7"/>
    </row>
    <row r="74" spans="1:5" ht="18.75" customHeight="1" x14ac:dyDescent="0.25">
      <c r="A74" s="45" t="s">
        <v>15</v>
      </c>
      <c r="B74" s="46"/>
      <c r="C74" s="46"/>
      <c r="D74" s="46"/>
      <c r="E74" s="47"/>
    </row>
    <row r="75" spans="1:5" ht="18" x14ac:dyDescent="0.25">
      <c r="A75" s="11" t="s">
        <v>5</v>
      </c>
      <c r="B75" s="2" t="s">
        <v>6</v>
      </c>
      <c r="C75" s="6" t="s">
        <v>7</v>
      </c>
      <c r="D75" s="24" t="s">
        <v>8</v>
      </c>
      <c r="E75" s="11" t="s">
        <v>9</v>
      </c>
    </row>
    <row r="76" spans="1:5" ht="18" x14ac:dyDescent="0.25">
      <c r="A76" s="4" t="str">
        <f>VLOOKUP(B76,'[1]LISTADO ATM'!$A$2:$C$822,3,0)</f>
        <v>DISTRITO NACIONAL</v>
      </c>
      <c r="B76" s="4">
        <v>946</v>
      </c>
      <c r="C76" s="4" t="str">
        <f>VLOOKUP(B76,'[1]LISTADO ATM'!$A$2:$B$822,2,0)</f>
        <v xml:space="preserve">ATM Oficina Núñez de Cáceres I </v>
      </c>
      <c r="D76" s="4" t="s">
        <v>21</v>
      </c>
      <c r="E76" s="21">
        <v>335828521</v>
      </c>
    </row>
    <row r="77" spans="1:5" ht="18" x14ac:dyDescent="0.25">
      <c r="A77" s="4" t="str">
        <f>VLOOKUP(B77,'[1]LISTADO ATM'!$A$2:$C$822,3,0)</f>
        <v>DISTRITO NACIONAL</v>
      </c>
      <c r="B77" s="4">
        <v>755</v>
      </c>
      <c r="C77" s="4" t="str">
        <f>VLOOKUP(B77,'[1]LISTADO ATM'!$A$2:$B$822,2,0)</f>
        <v xml:space="preserve">ATM Oficina Galería del Este (Plaza) </v>
      </c>
      <c r="D77" s="4" t="s">
        <v>21</v>
      </c>
      <c r="E77" s="21">
        <v>335829628</v>
      </c>
    </row>
    <row r="78" spans="1:5" ht="18" x14ac:dyDescent="0.25">
      <c r="A78" s="4" t="str">
        <f>VLOOKUP(B78,'[1]LISTADO ATM'!$A$2:$C$822,3,0)</f>
        <v>DISTRITO NACIONAL</v>
      </c>
      <c r="B78" s="4">
        <v>165</v>
      </c>
      <c r="C78" s="4" t="str">
        <f>VLOOKUP(B78,'[1]LISTADO ATM'!$A$2:$B$822,2,0)</f>
        <v>ATM Autoservicio Megacentro</v>
      </c>
      <c r="D78" s="4" t="s">
        <v>21</v>
      </c>
      <c r="E78" s="21">
        <v>335829756</v>
      </c>
    </row>
    <row r="79" spans="1:5" ht="18" x14ac:dyDescent="0.25">
      <c r="A79" s="4" t="str">
        <f>VLOOKUP(B79,'[1]LISTADO ATM'!$A$2:$C$822,3,0)</f>
        <v>NORTE</v>
      </c>
      <c r="B79" s="4">
        <v>291</v>
      </c>
      <c r="C79" s="4" t="str">
        <f>VLOOKUP(B79,'[1]LISTADO ATM'!$A$2:$B$822,2,0)</f>
        <v xml:space="preserve">ATM S/M Jumbo Las Colinas </v>
      </c>
      <c r="D79" s="4" t="s">
        <v>21</v>
      </c>
      <c r="E79" s="21">
        <v>335831602</v>
      </c>
    </row>
    <row r="80" spans="1:5" ht="18" x14ac:dyDescent="0.25">
      <c r="A80" s="4" t="str">
        <f>VLOOKUP(B80,'[1]LISTADO ATM'!$A$2:$C$822,3,0)</f>
        <v>DISTRITO NACIONAL</v>
      </c>
      <c r="B80" s="4">
        <v>312</v>
      </c>
      <c r="C80" s="4" t="str">
        <f>VLOOKUP(B80,'[1]LISTADO ATM'!$A$2:$B$822,2,0)</f>
        <v xml:space="preserve">ATM Oficina Tiradentes II (Naco) </v>
      </c>
      <c r="D80" s="4" t="s">
        <v>21</v>
      </c>
      <c r="E80" s="21">
        <v>335831403</v>
      </c>
    </row>
    <row r="81" spans="1:5" ht="18" x14ac:dyDescent="0.25">
      <c r="A81" s="4" t="str">
        <f>VLOOKUP(B81,'[1]LISTADO ATM'!$A$2:$C$822,3,0)</f>
        <v>ESTE</v>
      </c>
      <c r="B81" s="4">
        <v>114</v>
      </c>
      <c r="C81" s="4" t="str">
        <f>VLOOKUP(B81,'[1]LISTADO ATM'!$A$2:$B$822,2,0)</f>
        <v xml:space="preserve">ATM Oficina Hato Mayor </v>
      </c>
      <c r="D81" s="4" t="s">
        <v>21</v>
      </c>
      <c r="E81" s="21">
        <v>335831397</v>
      </c>
    </row>
    <row r="82" spans="1:5" ht="18" x14ac:dyDescent="0.25">
      <c r="A82" s="4" t="str">
        <f>VLOOKUP(B82,'[1]LISTADO ATM'!$A$2:$C$822,3,0)</f>
        <v>DISTRITO NACIONAL</v>
      </c>
      <c r="B82" s="4">
        <v>527</v>
      </c>
      <c r="C82" s="4" t="str">
        <f>VLOOKUP(B82,'[1]LISTADO ATM'!$A$2:$B$822,2,0)</f>
        <v>ATM Oficina Zona Oriental II</v>
      </c>
      <c r="D82" s="4" t="s">
        <v>22</v>
      </c>
      <c r="E82" s="21">
        <v>335830313</v>
      </c>
    </row>
    <row r="83" spans="1:5" ht="18" x14ac:dyDescent="0.25">
      <c r="A83" s="4" t="str">
        <f>VLOOKUP(B83,'[1]LISTADO ATM'!$A$2:$C$822,3,0)</f>
        <v>SUR</v>
      </c>
      <c r="B83" s="4">
        <v>5</v>
      </c>
      <c r="C83" s="4" t="str">
        <f>VLOOKUP(B83,'[1]LISTADO ATM'!$A$2:$B$822,2,0)</f>
        <v>ATM Oficina Autoservicio Villa Ofelia (San Juan)</v>
      </c>
      <c r="D83" s="4" t="s">
        <v>22</v>
      </c>
      <c r="E83" s="21">
        <v>335831283</v>
      </c>
    </row>
    <row r="84" spans="1:5" ht="18" x14ac:dyDescent="0.25">
      <c r="A84" s="4" t="str">
        <f>VLOOKUP(B84,'[1]LISTADO ATM'!$A$2:$C$822,3,0)</f>
        <v>NORTE</v>
      </c>
      <c r="B84" s="4">
        <v>599</v>
      </c>
      <c r="C84" s="4" t="str">
        <f>VLOOKUP(B84,'[1]LISTADO ATM'!$A$2:$B$822,2,0)</f>
        <v xml:space="preserve">ATM Oficina Plaza Internacional (Santiago) </v>
      </c>
      <c r="D84" s="4" t="s">
        <v>21</v>
      </c>
      <c r="E84" s="21">
        <v>335831706</v>
      </c>
    </row>
    <row r="85" spans="1:5" ht="18" x14ac:dyDescent="0.25">
      <c r="A85" s="4" t="e">
        <f>VLOOKUP(B85,'[1]LISTADO ATM'!$A$2:$C$822,3,0)</f>
        <v>#N/A</v>
      </c>
      <c r="B85" s="4"/>
      <c r="C85" s="4" t="e">
        <f>VLOOKUP(B85,'[1]LISTADO ATM'!$A$2:$B$822,2,0)</f>
        <v>#N/A</v>
      </c>
      <c r="D85" s="4"/>
      <c r="E85" s="25"/>
    </row>
    <row r="86" spans="1:5" ht="18" x14ac:dyDescent="0.25">
      <c r="A86" s="4" t="str">
        <f>VLOOKUP(B86,'[1]LISTADO ATM'!$A$2:$C$822,3,0)</f>
        <v>DISTRITO NACIONAL</v>
      </c>
      <c r="B86" s="4">
        <v>938</v>
      </c>
      <c r="C86" s="4" t="str">
        <f>VLOOKUP(B86,'[1]LISTADO ATM'!$A$2:$B$822,2,0)</f>
        <v xml:space="preserve">ATM Autobanco Oficina Filadelfia Plaza </v>
      </c>
      <c r="D86" s="4" t="s">
        <v>21</v>
      </c>
      <c r="E86" s="21">
        <v>335831745</v>
      </c>
    </row>
    <row r="87" spans="1:5" ht="18" x14ac:dyDescent="0.25">
      <c r="A87" s="4" t="e">
        <f>VLOOKUP(B87,'[1]LISTADO ATM'!$A$2:$C$822,3,0)</f>
        <v>#N/A</v>
      </c>
      <c r="B87" s="4"/>
      <c r="C87" s="4" t="e">
        <f>VLOOKUP(B87,'[1]LISTADO ATM'!$A$2:$B$822,2,0)</f>
        <v>#N/A</v>
      </c>
      <c r="D87" s="4"/>
      <c r="E87" s="21"/>
    </row>
    <row r="88" spans="1:5" ht="18" x14ac:dyDescent="0.25">
      <c r="A88" s="4" t="e">
        <f>VLOOKUP(B88,'[1]LISTADO ATM'!$A$2:$C$822,3,0)</f>
        <v>#N/A</v>
      </c>
      <c r="B88" s="4"/>
      <c r="C88" s="4" t="e">
        <f>VLOOKUP(B88,'[1]LISTADO ATM'!$A$2:$B$822,2,0)</f>
        <v>#N/A</v>
      </c>
      <c r="D88" s="4"/>
      <c r="E88" s="21"/>
    </row>
    <row r="89" spans="1:5" ht="18.75" thickBot="1" x14ac:dyDescent="0.3">
      <c r="A89" s="5" t="s">
        <v>11</v>
      </c>
      <c r="B89" s="10">
        <f>COUNT(B76:B88)</f>
        <v>10</v>
      </c>
      <c r="C89" s="31"/>
      <c r="D89" s="23"/>
      <c r="E89" s="23"/>
    </row>
    <row r="90" spans="1:5" ht="15.75" thickBot="1" x14ac:dyDescent="0.3">
      <c r="E90" s="7"/>
    </row>
    <row r="91" spans="1:5" ht="18.75" customHeight="1" thickBot="1" x14ac:dyDescent="0.3">
      <c r="A91" s="48" t="s">
        <v>12</v>
      </c>
      <c r="B91" s="49"/>
      <c r="D91" s="7"/>
      <c r="E91" s="7"/>
    </row>
    <row r="92" spans="1:5" ht="18.75" thickBot="1" x14ac:dyDescent="0.3">
      <c r="A92" s="56">
        <f>+B46+B72+B89</f>
        <v>46</v>
      </c>
      <c r="B92" s="57"/>
    </row>
    <row r="93" spans="1:5" ht="15.75" thickBot="1" x14ac:dyDescent="0.3">
      <c r="E93" s="7"/>
    </row>
    <row r="94" spans="1:5" ht="18.75" customHeight="1" thickBot="1" x14ac:dyDescent="0.3">
      <c r="A94" s="53" t="s">
        <v>18</v>
      </c>
      <c r="B94" s="54"/>
      <c r="C94" s="54"/>
      <c r="D94" s="54"/>
      <c r="E94" s="55"/>
    </row>
    <row r="95" spans="1:5" ht="18" x14ac:dyDescent="0.25">
      <c r="A95" s="11" t="s">
        <v>5</v>
      </c>
      <c r="B95" s="11" t="s">
        <v>6</v>
      </c>
      <c r="C95" s="6" t="s">
        <v>7</v>
      </c>
      <c r="D95" s="58" t="s">
        <v>8</v>
      </c>
      <c r="E95" s="59"/>
    </row>
    <row r="96" spans="1:5" ht="18" x14ac:dyDescent="0.25">
      <c r="A96" s="4" t="str">
        <f>VLOOKUP(B96,'[1]LISTADO ATM'!$A$2:$C$822,3,0)</f>
        <v>DISTRITO NACIONAL</v>
      </c>
      <c r="B96" s="4">
        <v>434</v>
      </c>
      <c r="C96" s="4" t="str">
        <f>VLOOKUP(B96,'[1]LISTADO ATM'!$A$2:$B$822,2,0)</f>
        <v xml:space="preserve">ATM Generadora Hidroeléctrica Dom. (EGEHID) </v>
      </c>
      <c r="D96" s="34" t="s">
        <v>14</v>
      </c>
      <c r="E96" s="35"/>
    </row>
    <row r="97" spans="1:5" ht="18" x14ac:dyDescent="0.25">
      <c r="A97" s="4" t="str">
        <f>VLOOKUP(B97,'[1]LISTADO ATM'!$A$2:$C$822,3,0)</f>
        <v>DISTRITO NACIONAL</v>
      </c>
      <c r="B97" s="4">
        <v>993</v>
      </c>
      <c r="C97" s="4" t="str">
        <f>VLOOKUP(B97,'[1]LISTADO ATM'!$A$2:$B$822,2,0)</f>
        <v xml:space="preserve">ATM Centro Medico Integral II </v>
      </c>
      <c r="D97" s="34" t="s">
        <v>20</v>
      </c>
      <c r="E97" s="35"/>
    </row>
    <row r="98" spans="1:5" ht="18" x14ac:dyDescent="0.25">
      <c r="A98" s="4" t="str">
        <f>VLOOKUP(B98,'[1]LISTADO ATM'!$A$2:$C$822,3,0)</f>
        <v>ESTE</v>
      </c>
      <c r="B98" s="4">
        <v>634</v>
      </c>
      <c r="C98" s="4" t="str">
        <f>VLOOKUP(B98,'[1]LISTADO ATM'!$A$2:$B$822,2,0)</f>
        <v xml:space="preserve">ATM Ayuntamiento Los Llanos (SPM) </v>
      </c>
      <c r="D98" s="34" t="s">
        <v>14</v>
      </c>
      <c r="E98" s="35"/>
    </row>
    <row r="99" spans="1:5" ht="18" x14ac:dyDescent="0.25">
      <c r="A99" s="4" t="str">
        <f>VLOOKUP(B99,'[1]LISTADO ATM'!$A$2:$C$822,3,0)</f>
        <v>DISTRITO NACIONAL</v>
      </c>
      <c r="B99" s="4">
        <v>162</v>
      </c>
      <c r="C99" s="4" t="str">
        <f>VLOOKUP(B99,'[1]LISTADO ATM'!$A$2:$B$822,2,0)</f>
        <v xml:space="preserve">ATM Oficina Tiradentes I </v>
      </c>
      <c r="D99" s="34" t="s">
        <v>14</v>
      </c>
      <c r="E99" s="35"/>
    </row>
    <row r="100" spans="1:5" ht="18" x14ac:dyDescent="0.25">
      <c r="A100" s="4" t="str">
        <f>VLOOKUP(B100,'[1]LISTADO ATM'!$A$2:$C$822,3,0)</f>
        <v>DISTRITO NACIONAL</v>
      </c>
      <c r="B100" s="4">
        <v>382</v>
      </c>
      <c r="C100" s="4" t="str">
        <f>VLOOKUP(B100,'[1]LISTADO ATM'!$A$2:$B$822,2,0)</f>
        <v>ATM Estación del Metro María Montés</v>
      </c>
      <c r="D100" s="34" t="s">
        <v>14</v>
      </c>
      <c r="E100" s="35"/>
    </row>
    <row r="101" spans="1:5" ht="18" x14ac:dyDescent="0.25">
      <c r="A101" s="4" t="str">
        <f>VLOOKUP(B101,'[1]LISTADO ATM'!$A$2:$C$822,3,0)</f>
        <v>NORTE</v>
      </c>
      <c r="B101" s="4">
        <v>8</v>
      </c>
      <c r="C101" s="4" t="str">
        <f>VLOOKUP(B101,'[1]LISTADO ATM'!$A$2:$B$822,2,0)</f>
        <v>ATM Autoservicio Yaque</v>
      </c>
      <c r="D101" s="34" t="s">
        <v>14</v>
      </c>
      <c r="E101" s="35"/>
    </row>
    <row r="102" spans="1:5" ht="18" x14ac:dyDescent="0.25">
      <c r="A102" s="4" t="str">
        <f>VLOOKUP(B102,'[1]LISTADO ATM'!$A$2:$C$822,3,0)</f>
        <v>DISTRITO NACIONAL</v>
      </c>
      <c r="B102" s="4">
        <v>725</v>
      </c>
      <c r="C102" s="4" t="str">
        <f>VLOOKUP(B102,'[1]LISTADO ATM'!$A$2:$B$822,2,0)</f>
        <v xml:space="preserve">ATM El Huacal II  </v>
      </c>
      <c r="D102" s="34" t="s">
        <v>14</v>
      </c>
      <c r="E102" s="35"/>
    </row>
    <row r="103" spans="1:5" ht="18" x14ac:dyDescent="0.25">
      <c r="A103" s="4" t="str">
        <f>VLOOKUP(B103,'[1]LISTADO ATM'!$A$2:$C$822,3,0)</f>
        <v>NORTE</v>
      </c>
      <c r="B103" s="4">
        <v>903</v>
      </c>
      <c r="C103" s="4" t="str">
        <f>VLOOKUP(B103,'[1]LISTADO ATM'!$A$2:$B$822,2,0)</f>
        <v xml:space="preserve">ATM Oficina La Vega Real I </v>
      </c>
      <c r="D103" s="34" t="s">
        <v>14</v>
      </c>
      <c r="E103" s="35"/>
    </row>
    <row r="104" spans="1:5" ht="18" x14ac:dyDescent="0.25">
      <c r="A104" s="4" t="str">
        <f>VLOOKUP(B104,'[1]LISTADO ATM'!$A$2:$C$822,3,0)</f>
        <v>NORTE</v>
      </c>
      <c r="B104" s="4">
        <v>350</v>
      </c>
      <c r="C104" s="4" t="str">
        <f>VLOOKUP(B104,'[1]LISTADO ATM'!$A$2:$B$822,2,0)</f>
        <v xml:space="preserve">ATM Oficina Villa Tapia </v>
      </c>
      <c r="D104" s="34" t="s">
        <v>14</v>
      </c>
      <c r="E104" s="35"/>
    </row>
    <row r="105" spans="1:5" ht="18" x14ac:dyDescent="0.25">
      <c r="A105" s="4" t="str">
        <f>VLOOKUP(B105,'[1]LISTADO ATM'!$A$2:$C$822,3,0)</f>
        <v>NORTE</v>
      </c>
      <c r="B105" s="4">
        <v>383</v>
      </c>
      <c r="C105" s="4" t="str">
        <f>VLOOKUP(B105,'[1]LISTADO ATM'!$A$2:$B$822,2,0)</f>
        <v>ATM S/M Daniel (Dajabón)</v>
      </c>
      <c r="D105" s="34" t="s">
        <v>14</v>
      </c>
      <c r="E105" s="35"/>
    </row>
    <row r="106" spans="1:5" ht="18" x14ac:dyDescent="0.25">
      <c r="A106" s="4" t="str">
        <f>VLOOKUP(B106,'[1]LISTADO ATM'!$A$2:$C$822,3,0)</f>
        <v>NORTE</v>
      </c>
      <c r="B106" s="4">
        <v>77</v>
      </c>
      <c r="C106" s="4" t="str">
        <f>VLOOKUP(B106,'[1]LISTADO ATM'!$A$2:$B$822,2,0)</f>
        <v xml:space="preserve">ATM Oficina Cruce de Imbert </v>
      </c>
      <c r="D106" s="34" t="s">
        <v>14</v>
      </c>
      <c r="E106" s="35"/>
    </row>
    <row r="107" spans="1:5" ht="18" x14ac:dyDescent="0.25">
      <c r="A107" s="4" t="str">
        <f>VLOOKUP(B107,'[1]LISTADO ATM'!$A$2:$C$822,3,0)</f>
        <v>DISTRITO NACIONAL</v>
      </c>
      <c r="B107" s="4">
        <v>593</v>
      </c>
      <c r="C107" s="4" t="str">
        <f>VLOOKUP(B107,'[1]LISTADO ATM'!$A$2:$B$822,2,0)</f>
        <v xml:space="preserve">ATM Ministerio Fuerzas Armadas II </v>
      </c>
      <c r="D107" s="34" t="s">
        <v>14</v>
      </c>
      <c r="E107" s="35"/>
    </row>
    <row r="108" spans="1:5" ht="18" x14ac:dyDescent="0.25">
      <c r="A108" s="4" t="str">
        <f>VLOOKUP(B108,'[1]LISTADO ATM'!$A$2:$C$822,3,0)</f>
        <v>DISTRITO NACIONAL</v>
      </c>
      <c r="B108" s="4">
        <v>860</v>
      </c>
      <c r="C108" s="4" t="str">
        <f>VLOOKUP(B108,'[1]LISTADO ATM'!$A$2:$B$822,2,0)</f>
        <v xml:space="preserve">ATM Oficina Bella Vista 27 de Febrero I </v>
      </c>
      <c r="D108" s="34" t="s">
        <v>20</v>
      </c>
      <c r="E108" s="35"/>
    </row>
    <row r="109" spans="1:5" ht="18" x14ac:dyDescent="0.25">
      <c r="A109" s="4" t="str">
        <f>VLOOKUP(B109,'[1]LISTADO ATM'!$A$2:$C$822,3,0)</f>
        <v>SUR</v>
      </c>
      <c r="B109" s="4">
        <v>871</v>
      </c>
      <c r="C109" s="4" t="str">
        <f>VLOOKUP(B109,'[1]LISTADO ATM'!$A$2:$B$822,2,0)</f>
        <v>ATM Plaza Cultural San Juan</v>
      </c>
      <c r="D109" s="34" t="s">
        <v>20</v>
      </c>
      <c r="E109" s="35"/>
    </row>
    <row r="110" spans="1:5" ht="18" x14ac:dyDescent="0.25">
      <c r="A110" s="4" t="str">
        <f>VLOOKUP(B110,'[1]LISTADO ATM'!$A$2:$C$822,3,0)</f>
        <v>NORTE</v>
      </c>
      <c r="B110" s="4">
        <v>882</v>
      </c>
      <c r="C110" s="4" t="str">
        <f>VLOOKUP(B110,'[1]LISTADO ATM'!$A$2:$B$822,2,0)</f>
        <v xml:space="preserve">ATM Oficina Moca II </v>
      </c>
      <c r="D110" s="34" t="s">
        <v>23</v>
      </c>
      <c r="E110" s="35"/>
    </row>
    <row r="111" spans="1:5" ht="18" x14ac:dyDescent="0.25">
      <c r="A111" s="4" t="str">
        <f>VLOOKUP(B111,'[1]LISTADO ATM'!$A$2:$C$822,3,0)</f>
        <v>SUR</v>
      </c>
      <c r="B111" s="4">
        <v>962</v>
      </c>
      <c r="C111" s="4" t="str">
        <f>VLOOKUP(B111,'[1]LISTADO ATM'!$A$2:$B$822,2,0)</f>
        <v xml:space="preserve">ATM Oficina Villa Ofelia II (San Juan) </v>
      </c>
      <c r="D111" s="34" t="s">
        <v>23</v>
      </c>
      <c r="E111" s="35"/>
    </row>
    <row r="112" spans="1:5" ht="18" x14ac:dyDescent="0.25">
      <c r="A112" s="4" t="e">
        <f>VLOOKUP(B112,'[1]LISTADO ATM'!$A$2:$C$822,3,0)</f>
        <v>#N/A</v>
      </c>
      <c r="B112" s="4"/>
      <c r="C112" s="4" t="e">
        <f>VLOOKUP(B112,'[1]LISTADO ATM'!$A$2:$B$822,2,0)</f>
        <v>#N/A</v>
      </c>
      <c r="D112" s="29"/>
      <c r="E112" s="30"/>
    </row>
    <row r="113" spans="1:5" ht="18.75" thickBot="1" x14ac:dyDescent="0.3">
      <c r="A113" s="5" t="s">
        <v>11</v>
      </c>
      <c r="B113" s="10">
        <f>COUNT(B96:B112)</f>
        <v>16</v>
      </c>
      <c r="C113" s="31"/>
      <c r="D113" s="23"/>
      <c r="E113" s="23"/>
    </row>
  </sheetData>
  <mergeCells count="29">
    <mergeCell ref="D111:E111"/>
    <mergeCell ref="D102:E102"/>
    <mergeCell ref="D103:E103"/>
    <mergeCell ref="D104:E104"/>
    <mergeCell ref="D105:E105"/>
    <mergeCell ref="D106:E106"/>
    <mergeCell ref="D98:E98"/>
    <mergeCell ref="A92:B92"/>
    <mergeCell ref="A94:E94"/>
    <mergeCell ref="D95:E95"/>
    <mergeCell ref="D99:E99"/>
    <mergeCell ref="D96:E96"/>
    <mergeCell ref="D97:E97"/>
    <mergeCell ref="A1:E1"/>
    <mergeCell ref="A2:E2"/>
    <mergeCell ref="A7:E7"/>
    <mergeCell ref="A74:E74"/>
    <mergeCell ref="A91:B91"/>
    <mergeCell ref="C10:E10"/>
    <mergeCell ref="A12:E12"/>
    <mergeCell ref="C15:E15"/>
    <mergeCell ref="A17:E17"/>
    <mergeCell ref="A48:E48"/>
    <mergeCell ref="D108:E108"/>
    <mergeCell ref="D110:E110"/>
    <mergeCell ref="D100:E100"/>
    <mergeCell ref="D109:E109"/>
    <mergeCell ref="D101:E101"/>
    <mergeCell ref="D107:E107"/>
  </mergeCells>
  <phoneticPr fontId="11" type="noConversion"/>
  <conditionalFormatting sqref="B76:B88">
    <cfRule type="duplicateValues" dxfId="39" priority="74"/>
    <cfRule type="duplicateValues" dxfId="38" priority="75"/>
  </conditionalFormatting>
  <conditionalFormatting sqref="B76:B88">
    <cfRule type="duplicateValues" dxfId="37" priority="73"/>
  </conditionalFormatting>
  <conditionalFormatting sqref="B76:B88">
    <cfRule type="duplicateValues" dxfId="36" priority="64"/>
    <cfRule type="duplicateValues" dxfId="35" priority="65"/>
    <cfRule type="duplicateValues" dxfId="34" priority="66"/>
  </conditionalFormatting>
  <conditionalFormatting sqref="B100:B1048576 B1:B7 B9:B12 B14:B17 B19:B31 B33:B36 B50:B74 B45:B48 B76:B95">
    <cfRule type="duplicateValues" dxfId="33" priority="44"/>
    <cfRule type="duplicateValues" dxfId="32" priority="45"/>
    <cfRule type="duplicateValues" dxfId="31" priority="46"/>
  </conditionalFormatting>
  <conditionalFormatting sqref="B78:B88">
    <cfRule type="duplicateValues" dxfId="30" priority="82"/>
    <cfRule type="duplicateValues" dxfId="29" priority="83"/>
  </conditionalFormatting>
  <conditionalFormatting sqref="B78:B88">
    <cfRule type="duplicateValues" dxfId="28" priority="86"/>
  </conditionalFormatting>
  <conditionalFormatting sqref="B78:B88">
    <cfRule type="duplicateValues" dxfId="27" priority="88"/>
    <cfRule type="duplicateValues" dxfId="26" priority="89"/>
    <cfRule type="duplicateValues" dxfId="25" priority="90"/>
  </conditionalFormatting>
  <conditionalFormatting sqref="B33:B36 B1:B31 B45:B1048576">
    <cfRule type="duplicateValues" dxfId="24" priority="29"/>
  </conditionalFormatting>
  <conditionalFormatting sqref="E110 E72:E83 E1:E56 E85:E101 E112:E1048576">
    <cfRule type="duplicateValues" dxfId="23" priority="28"/>
  </conditionalFormatting>
  <conditionalFormatting sqref="E102:E103">
    <cfRule type="duplicateValues" dxfId="22" priority="163"/>
  </conditionalFormatting>
  <conditionalFormatting sqref="B32">
    <cfRule type="duplicateValues" dxfId="21" priority="23"/>
    <cfRule type="duplicateValues" dxfId="20" priority="24"/>
    <cfRule type="duplicateValues" dxfId="19" priority="25"/>
  </conditionalFormatting>
  <conditionalFormatting sqref="B32">
    <cfRule type="duplicateValues" dxfId="18" priority="22"/>
  </conditionalFormatting>
  <conditionalFormatting sqref="E104:E106">
    <cfRule type="duplicateValues" dxfId="17" priority="20"/>
  </conditionalFormatting>
  <conditionalFormatting sqref="E84">
    <cfRule type="duplicateValues" dxfId="16" priority="19"/>
  </conditionalFormatting>
  <conditionalFormatting sqref="E57:E71">
    <cfRule type="duplicateValues" dxfId="15" priority="18"/>
  </conditionalFormatting>
  <conditionalFormatting sqref="E29:E32">
    <cfRule type="duplicateValues" dxfId="14" priority="17"/>
  </conditionalFormatting>
  <conditionalFormatting sqref="B96:B99">
    <cfRule type="duplicateValues" dxfId="13" priority="251"/>
  </conditionalFormatting>
  <conditionalFormatting sqref="E33:E44">
    <cfRule type="duplicateValues" dxfId="12" priority="14"/>
  </conditionalFormatting>
  <conditionalFormatting sqref="E62:E69">
    <cfRule type="duplicateValues" dxfId="11" priority="13"/>
  </conditionalFormatting>
  <conditionalFormatting sqref="B1:B36 B45:B1048576">
    <cfRule type="duplicateValues" dxfId="10" priority="11"/>
  </conditionalFormatting>
  <conditionalFormatting sqref="B37:B44">
    <cfRule type="duplicateValues" dxfId="9" priority="8"/>
    <cfRule type="duplicateValues" dxfId="8" priority="9"/>
    <cfRule type="duplicateValues" dxfId="7" priority="10"/>
  </conditionalFormatting>
  <conditionalFormatting sqref="B37:B44">
    <cfRule type="duplicateValues" dxfId="6" priority="7"/>
  </conditionalFormatting>
  <conditionalFormatting sqref="B37:B44">
    <cfRule type="duplicateValues" dxfId="5" priority="6"/>
  </conditionalFormatting>
  <conditionalFormatting sqref="B1:B1048576">
    <cfRule type="duplicateValues" dxfId="4" priority="5"/>
  </conditionalFormatting>
  <conditionalFormatting sqref="E107">
    <cfRule type="duplicateValues" dxfId="3" priority="4"/>
  </conditionalFormatting>
  <conditionalFormatting sqref="E108">
    <cfRule type="duplicateValues" dxfId="2" priority="3"/>
  </conditionalFormatting>
  <conditionalFormatting sqref="E109">
    <cfRule type="duplicateValues" dxfId="1" priority="2"/>
  </conditionalFormatting>
  <conditionalFormatting sqref="E1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2021-03-24T06:31:58Z</dcterms:modified>
</cp:coreProperties>
</file>