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rzo\23\"/>
    </mc:Choice>
  </mc:AlternateContent>
  <xr:revisionPtr revIDLastSave="0" documentId="13_ncr:1_{8A80CB82-9DEF-40AF-B7F3-7B5ED9424E19}" xr6:coauthVersionLast="45" xr6:coauthVersionMax="45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Gráfico1" sheetId="2" r:id="rId1"/>
    <sheet name="Hoja1" sheetId="1" r:id="rId2"/>
    <sheet name="Hoja2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1" l="1"/>
  <c r="C22" i="1"/>
  <c r="C23" i="1"/>
  <c r="C24" i="1"/>
  <c r="C25" i="1"/>
  <c r="C26" i="1"/>
  <c r="C27" i="1"/>
  <c r="A21" i="1"/>
  <c r="A22" i="1"/>
  <c r="A23" i="1"/>
  <c r="A24" i="1"/>
  <c r="A25" i="1"/>
  <c r="A26" i="1"/>
  <c r="A27" i="1"/>
  <c r="A51" i="1"/>
  <c r="C11" i="1"/>
  <c r="C12" i="1"/>
  <c r="C13" i="1"/>
  <c r="C14" i="1"/>
  <c r="C15" i="1"/>
  <c r="C16" i="1"/>
  <c r="C17" i="1"/>
  <c r="C18" i="1"/>
  <c r="C19" i="1"/>
  <c r="C20" i="1"/>
  <c r="C10" i="1"/>
  <c r="A10" i="1"/>
  <c r="A11" i="1"/>
  <c r="A12" i="1"/>
  <c r="A13" i="1"/>
  <c r="A14" i="1"/>
  <c r="A15" i="1"/>
  <c r="A16" i="1"/>
  <c r="A17" i="1"/>
  <c r="A18" i="1"/>
  <c r="A19" i="1"/>
  <c r="A20" i="1"/>
  <c r="B127" i="1"/>
  <c r="C56" i="1"/>
  <c r="C57" i="1"/>
  <c r="C58" i="1"/>
  <c r="C59" i="1"/>
  <c r="C60" i="1"/>
  <c r="C61" i="1"/>
  <c r="C62" i="1"/>
  <c r="A57" i="1"/>
  <c r="A58" i="1"/>
  <c r="A59" i="1"/>
  <c r="A60" i="1"/>
  <c r="A61" i="1"/>
  <c r="A62" i="1"/>
  <c r="B63" i="1"/>
  <c r="C120" i="1"/>
  <c r="C121" i="1"/>
  <c r="C122" i="1"/>
  <c r="C123" i="1"/>
  <c r="C124" i="1"/>
  <c r="C125" i="1"/>
  <c r="C126" i="1"/>
  <c r="A120" i="1"/>
  <c r="A121" i="1"/>
  <c r="A122" i="1"/>
  <c r="A123" i="1"/>
  <c r="A124" i="1"/>
  <c r="A125" i="1"/>
  <c r="A126" i="1"/>
  <c r="A53" i="1"/>
  <c r="A54" i="1"/>
  <c r="A55" i="1"/>
  <c r="A56" i="1"/>
  <c r="C53" i="1"/>
  <c r="C54" i="1"/>
  <c r="C55" i="1"/>
  <c r="C52" i="1"/>
  <c r="A52" i="1"/>
  <c r="C77" i="1"/>
  <c r="C78" i="1"/>
  <c r="C79" i="1"/>
  <c r="C80" i="1"/>
  <c r="C81" i="1"/>
  <c r="C82" i="1"/>
  <c r="C83" i="1"/>
  <c r="C76" i="1"/>
  <c r="A77" i="1"/>
  <c r="A78" i="1"/>
  <c r="A79" i="1"/>
  <c r="A80" i="1"/>
  <c r="A81" i="1"/>
  <c r="A82" i="1"/>
  <c r="A83" i="1"/>
  <c r="A76" i="1"/>
  <c r="C119" i="1" l="1"/>
  <c r="A119" i="1"/>
  <c r="C118" i="1"/>
  <c r="A118" i="1"/>
  <c r="C117" i="1"/>
  <c r="A117" i="1"/>
  <c r="C116" i="1"/>
  <c r="A116" i="1"/>
  <c r="C115" i="1"/>
  <c r="A115" i="1"/>
  <c r="C114" i="1"/>
  <c r="A114" i="1"/>
  <c r="C113" i="1"/>
  <c r="A113" i="1"/>
  <c r="C112" i="1"/>
  <c r="A112" i="1"/>
  <c r="C111" i="1"/>
  <c r="A111" i="1"/>
  <c r="B104" i="1"/>
  <c r="C98" i="1"/>
  <c r="A98" i="1"/>
  <c r="C97" i="1"/>
  <c r="A97" i="1"/>
  <c r="C96" i="1"/>
  <c r="A96" i="1"/>
  <c r="C95" i="1"/>
  <c r="A95" i="1"/>
  <c r="C94" i="1"/>
  <c r="A94" i="1"/>
  <c r="C93" i="1"/>
  <c r="A93" i="1"/>
  <c r="C92" i="1"/>
  <c r="A92" i="1"/>
  <c r="C91" i="1"/>
  <c r="A91" i="1"/>
  <c r="C90" i="1"/>
  <c r="A90" i="1"/>
  <c r="C89" i="1"/>
  <c r="A89" i="1"/>
  <c r="B85" i="1"/>
  <c r="C84" i="1"/>
  <c r="A84" i="1"/>
  <c r="C75" i="1"/>
  <c r="A75" i="1"/>
  <c r="C74" i="1"/>
  <c r="A74" i="1"/>
  <c r="A73" i="1"/>
  <c r="C72" i="1"/>
  <c r="A72" i="1"/>
  <c r="C71" i="1"/>
  <c r="A71" i="1"/>
  <c r="C70" i="1"/>
  <c r="A70" i="1"/>
  <c r="C69" i="1"/>
  <c r="A69" i="1"/>
  <c r="C68" i="1"/>
  <c r="A68" i="1"/>
  <c r="C67" i="1"/>
  <c r="A67" i="1"/>
  <c r="C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B33" i="1"/>
  <c r="C32" i="1"/>
  <c r="A32" i="1"/>
  <c r="B28" i="1"/>
  <c r="C9" i="1"/>
  <c r="A9" i="1"/>
  <c r="A107" i="1" l="1"/>
</calcChain>
</file>

<file path=xl/sharedStrings.xml><?xml version="1.0" encoding="utf-8"?>
<sst xmlns="http://schemas.openxmlformats.org/spreadsheetml/2006/main" count="143" uniqueCount="56">
  <si>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</si>
  <si>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</si>
  <si>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</si>
  <si>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</si>
  <si>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</si>
  <si>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</si>
  <si>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</si>
  <si>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</si>
  <si>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</si>
  <si>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</si>
  <si>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</si>
  <si>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</si>
  <si>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</si>
  <si>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Gavetas Vacías + Gavetas Fallando</t>
  </si>
  <si>
    <t>3 Gavetas Vacías</t>
  </si>
  <si>
    <t>FUERA DE SERVICIO / GAVETAS DE RECHAZOS Y DEPOSITOS FULL</t>
  </si>
  <si>
    <t xml:space="preserve">FUERA DE SERVICIO / GAVETAS VACIAS + GAVETAS FALLANDO </t>
  </si>
  <si>
    <t>FUERA DE SERVICIO / SIN EFECTIVO</t>
  </si>
  <si>
    <t>EN OBSERVACION / CON FALLAS y GAVETAS VACIAS</t>
  </si>
  <si>
    <t xml:space="preserve">REPORTADOS / GAVETAS DE RECHAZO Y DEPOSITO FULL </t>
  </si>
  <si>
    <t>En Servicio</t>
  </si>
  <si>
    <t>2 Gavetas Vacías + 1 Fallando</t>
  </si>
  <si>
    <t xml:space="preserve">2 Gavetas Fallando + 1 Vacías </t>
  </si>
  <si>
    <t>Abastecido</t>
  </si>
  <si>
    <t>335828526</t>
  </si>
  <si>
    <t>335829800</t>
  </si>
  <si>
    <t>335829782</t>
  </si>
  <si>
    <t>335828618</t>
  </si>
  <si>
    <t>335829624</t>
  </si>
  <si>
    <t>335829753</t>
  </si>
  <si>
    <t>335829775</t>
  </si>
  <si>
    <t>GAVETA DE DEPOSITO LLENA</t>
  </si>
  <si>
    <t>335829662</t>
  </si>
  <si>
    <t>335829628</t>
  </si>
  <si>
    <t>335828521</t>
  </si>
  <si>
    <t>GAVETA DE DEPÓSITOS LLENA</t>
  </si>
  <si>
    <t>335829756</t>
  </si>
  <si>
    <t>GAVETA DE RECHAZO LLENA</t>
  </si>
  <si>
    <t>335830031</t>
  </si>
  <si>
    <t>335829868</t>
  </si>
  <si>
    <t>335829999</t>
  </si>
  <si>
    <t>335830007</t>
  </si>
  <si>
    <t>335830010</t>
  </si>
  <si>
    <t>335830013</t>
  </si>
  <si>
    <t>335830021</t>
  </si>
  <si>
    <t>335830140</t>
  </si>
  <si>
    <t>335830188</t>
  </si>
  <si>
    <t>335830189</t>
  </si>
  <si>
    <t>335830190</t>
  </si>
  <si>
    <t>ATM Dirección de Jubilaciones y Pensione</t>
  </si>
  <si>
    <t>335830192</t>
  </si>
  <si>
    <t>335830362 </t>
  </si>
  <si>
    <t>335830388 </t>
  </si>
  <si>
    <t>335830604 </t>
  </si>
  <si>
    <t>335830654 </t>
  </si>
  <si>
    <t>335830689 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</si>
</sst>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/>
    </xf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7" fillId="11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1"/>
  <sheetViews>
    <sheetView tabSelected="1" topLeftCell="A94" zoomScale="80" zoomScaleNormal="80" workbookViewId="0">
      <selection activeCell="B124" sqref="B124"/>
    </sheetView>
  </sheetViews>
  <sheetFormatPr defaultColWidth="52.7109375" defaultRowHeight="15" x14ac:dyDescent="0.25"/>
  <cols>
    <col min="2" max="2" width="52.7109375" style="7"/>
  </cols>
  <sheetData>
    <row r="1" spans="1:5" ht="22.5" x14ac:dyDescent="0.25">
      <c r="A1" s="35" t="s">
        <v>1</v>
      </c>
      <c r="B1" s="36"/>
      <c r="C1" s="36"/>
      <c r="D1" s="36"/>
      <c r="E1" s="37"/>
    </row>
    <row r="2" spans="1:5" ht="25.5" x14ac:dyDescent="0.25">
      <c r="A2" s="38" t="s">
        <v>0</v>
      </c>
      <c r="B2" s="39"/>
      <c r="C2" s="39"/>
      <c r="D2" s="39"/>
      <c r="E2" s="40"/>
    </row>
    <row r="3" spans="1:5" ht="18" x14ac:dyDescent="0.25">
      <c r="B3" s="1"/>
      <c r="C3" s="1"/>
      <c r="D3" s="1"/>
      <c r="E3" s="15"/>
    </row>
    <row r="4" spans="1:5" ht="18.75" thickBot="1" x14ac:dyDescent="0.3">
      <c r="A4" s="12" t="s">
        <v>2</v>
      </c>
      <c r="B4" s="14">
        <v>44277.75</v>
      </c>
      <c r="C4" s="1"/>
      <c r="D4" s="1"/>
      <c r="E4" s="16"/>
    </row>
    <row r="5" spans="1:5" ht="18.75" thickBot="1" x14ac:dyDescent="0.3">
      <c r="A5" s="12" t="s">
        <v>3</v>
      </c>
      <c r="B5" s="14">
        <v>44278.25</v>
      </c>
      <c r="C5" s="13"/>
      <c r="D5" s="1"/>
      <c r="E5" s="16"/>
    </row>
    <row r="6" spans="1:5" ht="18" x14ac:dyDescent="0.25">
      <c r="B6" s="1"/>
      <c r="C6" s="1"/>
      <c r="D6" s="1"/>
      <c r="E6" s="18"/>
    </row>
    <row r="7" spans="1:5" ht="18" x14ac:dyDescent="0.25">
      <c r="A7" s="41" t="s">
        <v>4</v>
      </c>
      <c r="B7" s="42"/>
      <c r="C7" s="42"/>
      <c r="D7" s="42"/>
      <c r="E7" s="43"/>
    </row>
    <row r="8" spans="1:5" ht="18" x14ac:dyDescent="0.25">
      <c r="A8" s="2" t="s">
        <v>5</v>
      </c>
      <c r="B8" s="11" t="s">
        <v>6</v>
      </c>
      <c r="C8" s="2" t="s">
        <v>7</v>
      </c>
      <c r="D8" s="17" t="s">
        <v>8</v>
      </c>
      <c r="E8" s="11" t="s">
        <v>9</v>
      </c>
    </row>
    <row r="9" spans="1:5" ht="18" x14ac:dyDescent="0.25">
      <c r="A9" s="8" t="str">
        <f>VLOOKUP(B9,'[1]LISTADO ATM'!$A$2:$C$820,3,0)</f>
        <v>SUR</v>
      </c>
      <c r="B9" s="4">
        <v>252</v>
      </c>
      <c r="C9" s="4" t="str">
        <f>VLOOKUP(B9,'[1]LISTADO ATM'!$A$2:$B$820,2,0)</f>
        <v xml:space="preserve">ATM Banco Agrícola (Barahona) </v>
      </c>
      <c r="D9" s="22" t="s">
        <v>23</v>
      </c>
      <c r="E9" s="25" t="s">
        <v>52</v>
      </c>
    </row>
    <row r="10" spans="1:5" ht="18" x14ac:dyDescent="0.25">
      <c r="A10" s="8" t="str">
        <f>VLOOKUP(B10,'[1]LISTADO ATM'!$A$2:$C$820,3,0)</f>
        <v>DISTRITO NACIONAL</v>
      </c>
      <c r="B10" s="4">
        <v>715</v>
      </c>
      <c r="C10" s="4" t="str">
        <f>VLOOKUP(B10,'[1]LISTADO ATM'!$A$2:$B$820,2,0)</f>
        <v xml:space="preserve">ATM Oficina 27 de Febrero (Lobby) </v>
      </c>
      <c r="D10" s="22" t="s">
        <v>23</v>
      </c>
      <c r="E10" s="25">
        <v>335830220</v>
      </c>
    </row>
    <row r="11" spans="1:5" ht="18" x14ac:dyDescent="0.25">
      <c r="A11" s="8" t="str">
        <f>VLOOKUP(B11,'[1]LISTADO ATM'!$A$2:$C$820,3,0)</f>
        <v>SUR</v>
      </c>
      <c r="B11" s="4">
        <v>984</v>
      </c>
      <c r="C11" s="4" t="str">
        <f>VLOOKUP(B11,'[1]LISTADO ATM'!$A$2:$B$820,2,0)</f>
        <v xml:space="preserve">ATM Oficina Neiba II </v>
      </c>
      <c r="D11" s="22" t="s">
        <v>23</v>
      </c>
      <c r="E11" s="25">
        <v>335830218</v>
      </c>
    </row>
    <row r="12" spans="1:5" ht="18" x14ac:dyDescent="0.25">
      <c r="A12" s="8" t="str">
        <f>VLOOKUP(B12,'[1]LISTADO ATM'!$A$2:$C$820,3,0)</f>
        <v>NORTE</v>
      </c>
      <c r="B12" s="4">
        <v>969</v>
      </c>
      <c r="C12" s="4" t="str">
        <f>VLOOKUP(B12,'[1]LISTADO ATM'!$A$2:$B$820,2,0)</f>
        <v xml:space="preserve">ATM Oficina El Sol I (Santiago) </v>
      </c>
      <c r="D12" s="22" t="s">
        <v>23</v>
      </c>
      <c r="E12" s="25">
        <v>335830211</v>
      </c>
    </row>
    <row r="13" spans="1:5" ht="18" x14ac:dyDescent="0.25">
      <c r="A13" s="8" t="str">
        <f>VLOOKUP(B13,'[1]LISTADO ATM'!$A$2:$C$820,3,0)</f>
        <v>ESTE</v>
      </c>
      <c r="B13" s="4">
        <v>772</v>
      </c>
      <c r="C13" s="4" t="str">
        <f>VLOOKUP(B13,'[1]LISTADO ATM'!$A$2:$B$820,2,0)</f>
        <v xml:space="preserve">ATM UNP Yamasá </v>
      </c>
      <c r="D13" s="22" t="s">
        <v>23</v>
      </c>
      <c r="E13" s="25">
        <v>335830209</v>
      </c>
    </row>
    <row r="14" spans="1:5" ht="18" x14ac:dyDescent="0.25">
      <c r="A14" s="8" t="str">
        <f>VLOOKUP(B14,'[1]LISTADO ATM'!$A$2:$C$820,3,0)</f>
        <v>ESTE</v>
      </c>
      <c r="B14" s="4">
        <v>345</v>
      </c>
      <c r="C14" s="4" t="str">
        <f>VLOOKUP(B14,'[1]LISTADO ATM'!$A$2:$B$820,2,0)</f>
        <v>ATM Ofic. Yamasa II</v>
      </c>
      <c r="D14" s="22" t="s">
        <v>23</v>
      </c>
      <c r="E14" s="25">
        <v>335830203</v>
      </c>
    </row>
    <row r="15" spans="1:5" ht="18" x14ac:dyDescent="0.25">
      <c r="A15" s="8" t="str">
        <f>VLOOKUP(B15,'[1]LISTADO ATM'!$A$2:$C$820,3,0)</f>
        <v>ESTE</v>
      </c>
      <c r="B15" s="4">
        <v>268</v>
      </c>
      <c r="C15" s="4" t="str">
        <f>VLOOKUP(B15,'[1]LISTADO ATM'!$A$2:$B$820,2,0)</f>
        <v xml:space="preserve">ATM Autobanco La Altagracia (Higuey) </v>
      </c>
      <c r="D15" s="22" t="s">
        <v>23</v>
      </c>
      <c r="E15" s="25">
        <v>335830201</v>
      </c>
    </row>
    <row r="16" spans="1:5" ht="18" x14ac:dyDescent="0.25">
      <c r="A16" s="8" t="str">
        <f>VLOOKUP(B16,'[1]LISTADO ATM'!$A$2:$C$820,3,0)</f>
        <v>SUR</v>
      </c>
      <c r="B16" s="4">
        <v>48</v>
      </c>
      <c r="C16" s="4" t="str">
        <f>VLOOKUP(B16,'[1]LISTADO ATM'!$A$2:$B$820,2,0)</f>
        <v xml:space="preserve">ATM Autoservicio Neiba I </v>
      </c>
      <c r="D16" s="22" t="s">
        <v>23</v>
      </c>
      <c r="E16" s="25">
        <v>335830198</v>
      </c>
    </row>
    <row r="17" spans="1:5" ht="18" x14ac:dyDescent="0.25">
      <c r="A17" s="8" t="str">
        <f>VLOOKUP(B17,'[1]LISTADO ATM'!$A$2:$C$820,3,0)</f>
        <v>SUR</v>
      </c>
      <c r="B17" s="4">
        <v>783</v>
      </c>
      <c r="C17" s="4" t="str">
        <f>VLOOKUP(B17,'[1]LISTADO ATM'!$A$2:$B$820,2,0)</f>
        <v xml:space="preserve">ATM Autobanco Alfa y Omega (Barahona) </v>
      </c>
      <c r="D17" s="22" t="s">
        <v>23</v>
      </c>
      <c r="E17" s="25">
        <v>335830197</v>
      </c>
    </row>
    <row r="18" spans="1:5" ht="18" x14ac:dyDescent="0.25">
      <c r="A18" s="8" t="str">
        <f>VLOOKUP(B18,'[1]LISTADO ATM'!$A$2:$C$820,3,0)</f>
        <v>NORTE</v>
      </c>
      <c r="B18" s="4">
        <v>283</v>
      </c>
      <c r="C18" s="4" t="str">
        <f>VLOOKUP(B18,'[1]LISTADO ATM'!$A$2:$B$820,2,0)</f>
        <v xml:space="preserve">ATM Oficina Nibaje </v>
      </c>
      <c r="D18" s="22" t="s">
        <v>23</v>
      </c>
      <c r="E18" s="25" t="s">
        <v>25</v>
      </c>
    </row>
    <row r="19" spans="1:5" ht="18" x14ac:dyDescent="0.25">
      <c r="A19" s="8" t="str">
        <f>VLOOKUP(B19,'[1]LISTADO ATM'!$A$2:$C$820,3,0)</f>
        <v>DISTRITO NACIONAL</v>
      </c>
      <c r="B19" s="4">
        <v>231</v>
      </c>
      <c r="C19" s="4" t="str">
        <f>VLOOKUP(B19,'[1]LISTADO ATM'!$A$2:$B$820,2,0)</f>
        <v xml:space="preserve">ATM Oficina Zona Oriental </v>
      </c>
      <c r="D19" s="22" t="s">
        <v>23</v>
      </c>
      <c r="E19" s="25">
        <v>335830200</v>
      </c>
    </row>
    <row r="20" spans="1:5" ht="18" x14ac:dyDescent="0.25">
      <c r="A20" s="8" t="e">
        <f>VLOOKUP(B20,'[1]LISTADO ATM'!$A$2:$C$820,3,0)</f>
        <v>#N/A</v>
      </c>
      <c r="B20" s="4"/>
      <c r="C20" s="4" t="e">
        <f>VLOOKUP(B20,'[1]LISTADO ATM'!$A$2:$B$820,2,0)</f>
        <v>#N/A</v>
      </c>
      <c r="D20" s="22" t="s">
        <v>23</v>
      </c>
      <c r="E20" s="27"/>
    </row>
    <row r="21" spans="1:5" ht="18" x14ac:dyDescent="0.25">
      <c r="A21" s="8" t="e">
        <f>VLOOKUP(B21,'[1]LISTADO ATM'!$A$2:$C$820,3,0)</f>
        <v>#N/A</v>
      </c>
      <c r="B21" s="4"/>
      <c r="C21" s="4" t="e">
        <f>VLOOKUP(B21,'[1]LISTADO ATM'!$A$2:$B$820,2,0)</f>
        <v>#N/A</v>
      </c>
      <c r="D21" s="61"/>
      <c r="E21" s="27"/>
    </row>
    <row r="22" spans="1:5" ht="18" x14ac:dyDescent="0.25">
      <c r="A22" s="8" t="e">
        <f>VLOOKUP(B22,'[1]LISTADO ATM'!$A$2:$C$820,3,0)</f>
        <v>#N/A</v>
      </c>
      <c r="B22" s="4"/>
      <c r="C22" s="4" t="e">
        <f>VLOOKUP(B22,'[1]LISTADO ATM'!$A$2:$B$820,2,0)</f>
        <v>#N/A</v>
      </c>
      <c r="D22" s="61"/>
      <c r="E22" s="27"/>
    </row>
    <row r="23" spans="1:5" ht="18" x14ac:dyDescent="0.25">
      <c r="A23" s="8" t="e">
        <f>VLOOKUP(B23,'[1]LISTADO ATM'!$A$2:$C$820,3,0)</f>
        <v>#N/A</v>
      </c>
      <c r="B23" s="4"/>
      <c r="C23" s="4" t="e">
        <f>VLOOKUP(B23,'[1]LISTADO ATM'!$A$2:$B$820,2,0)</f>
        <v>#N/A</v>
      </c>
      <c r="D23" s="61"/>
      <c r="E23" s="27"/>
    </row>
    <row r="24" spans="1:5" ht="18" x14ac:dyDescent="0.25">
      <c r="A24" s="8" t="e">
        <f>VLOOKUP(B24,'[1]LISTADO ATM'!$A$2:$C$820,3,0)</f>
        <v>#N/A</v>
      </c>
      <c r="B24" s="4"/>
      <c r="C24" s="4" t="e">
        <f>VLOOKUP(B24,'[1]LISTADO ATM'!$A$2:$B$820,2,0)</f>
        <v>#N/A</v>
      </c>
      <c r="D24" s="61"/>
      <c r="E24" s="27"/>
    </row>
    <row r="25" spans="1:5" ht="18" x14ac:dyDescent="0.25">
      <c r="A25" s="8" t="e">
        <f>VLOOKUP(B25,'[1]LISTADO ATM'!$A$2:$C$820,3,0)</f>
        <v>#N/A</v>
      </c>
      <c r="B25" s="4"/>
      <c r="C25" s="4" t="e">
        <f>VLOOKUP(B25,'[1]LISTADO ATM'!$A$2:$B$820,2,0)</f>
        <v>#N/A</v>
      </c>
      <c r="D25" s="61"/>
      <c r="E25" s="27"/>
    </row>
    <row r="26" spans="1:5" ht="18" x14ac:dyDescent="0.25">
      <c r="A26" s="8" t="e">
        <f>VLOOKUP(B26,'[1]LISTADO ATM'!$A$2:$C$820,3,0)</f>
        <v>#N/A</v>
      </c>
      <c r="B26" s="4"/>
      <c r="C26" s="4" t="e">
        <f>VLOOKUP(B26,'[1]LISTADO ATM'!$A$2:$B$820,2,0)</f>
        <v>#N/A</v>
      </c>
      <c r="D26" s="61"/>
      <c r="E26" s="27"/>
    </row>
    <row r="27" spans="1:5" ht="18" x14ac:dyDescent="0.25">
      <c r="A27" s="8" t="e">
        <f>VLOOKUP(B27,'[1]LISTADO ATM'!$A$2:$C$820,3,0)</f>
        <v>#N/A</v>
      </c>
      <c r="B27" s="4"/>
      <c r="C27" s="4" t="e">
        <f>VLOOKUP(B27,'[1]LISTADO ATM'!$A$2:$B$820,2,0)</f>
        <v>#N/A</v>
      </c>
      <c r="D27" s="61"/>
      <c r="E27" s="27"/>
    </row>
    <row r="28" spans="1:5" ht="18.75" thickBot="1" x14ac:dyDescent="0.3">
      <c r="A28" s="5" t="s">
        <v>11</v>
      </c>
      <c r="B28" s="10">
        <f>COUNT(B9:B9)</f>
        <v>1</v>
      </c>
      <c r="C28" s="44"/>
      <c r="D28" s="45"/>
      <c r="E28" s="46"/>
    </row>
    <row r="29" spans="1:5" x14ac:dyDescent="0.25">
      <c r="E29" s="7"/>
    </row>
    <row r="30" spans="1:5" ht="18" x14ac:dyDescent="0.25">
      <c r="A30" s="41" t="s">
        <v>19</v>
      </c>
      <c r="B30" s="42"/>
      <c r="C30" s="42"/>
      <c r="D30" s="42"/>
      <c r="E30" s="43"/>
    </row>
    <row r="31" spans="1:5" ht="18" x14ac:dyDescent="0.25">
      <c r="A31" s="2" t="s">
        <v>5</v>
      </c>
      <c r="B31" s="11" t="s">
        <v>6</v>
      </c>
      <c r="C31" s="2" t="s">
        <v>7</v>
      </c>
      <c r="D31" s="17" t="s">
        <v>8</v>
      </c>
      <c r="E31" s="11" t="s">
        <v>9</v>
      </c>
    </row>
    <row r="32" spans="1:5" ht="18" x14ac:dyDescent="0.25">
      <c r="A32" s="4" t="e">
        <f>VLOOKUP(B32,'[1]LISTADO ATM'!$A$2:$C$820,3,0)</f>
        <v>#N/A</v>
      </c>
      <c r="B32" s="4"/>
      <c r="C32" s="4" t="e">
        <f>VLOOKUP(B32,'[1]LISTADO ATM'!$A$2:$B$820,2,0)</f>
        <v>#N/A</v>
      </c>
      <c r="D32" s="22" t="s">
        <v>20</v>
      </c>
      <c r="E32" s="21"/>
    </row>
    <row r="33" spans="1:5" ht="18.75" thickBot="1" x14ac:dyDescent="0.3">
      <c r="A33" s="5" t="s">
        <v>11</v>
      </c>
      <c r="B33" s="10">
        <f>COUNT(B32:B32)</f>
        <v>0</v>
      </c>
      <c r="C33" s="44"/>
      <c r="D33" s="45"/>
      <c r="E33" s="46"/>
    </row>
    <row r="34" spans="1:5" ht="15.75" thickBot="1" x14ac:dyDescent="0.3">
      <c r="E34" s="7"/>
    </row>
    <row r="35" spans="1:5" ht="18.75" thickBot="1" x14ac:dyDescent="0.3">
      <c r="A35" s="47" t="s">
        <v>17</v>
      </c>
      <c r="B35" s="48"/>
      <c r="C35" s="48"/>
      <c r="D35" s="48"/>
      <c r="E35" s="49"/>
    </row>
    <row r="36" spans="1:5" ht="18" x14ac:dyDescent="0.25">
      <c r="A36" s="2" t="s">
        <v>5</v>
      </c>
      <c r="B36" s="11" t="s">
        <v>6</v>
      </c>
      <c r="C36" s="3" t="s">
        <v>7</v>
      </c>
      <c r="D36" s="3" t="s">
        <v>8</v>
      </c>
      <c r="E36" s="11" t="s">
        <v>9</v>
      </c>
    </row>
    <row r="37" spans="1:5" ht="18" x14ac:dyDescent="0.25">
      <c r="A37" s="8" t="str">
        <f>VLOOKUP(B37,'[1]LISTADO ATM'!$A$2:$C$820,3,0)</f>
        <v>DISTRITO NACIONAL</v>
      </c>
      <c r="B37" s="4">
        <v>29</v>
      </c>
      <c r="C37" s="4" t="str">
        <f>VLOOKUP(B37,'[1]LISTADO ATM'!$A$2:$B$820,2,0)</f>
        <v xml:space="preserve">ATM AFP </v>
      </c>
      <c r="D37" s="20" t="s">
        <v>10</v>
      </c>
      <c r="E37" s="25">
        <v>335828471</v>
      </c>
    </row>
    <row r="38" spans="1:5" ht="18" x14ac:dyDescent="0.25">
      <c r="A38" s="8" t="str">
        <f>VLOOKUP(B38,'[1]LISTADO ATM'!$A$2:$C$820,3,0)</f>
        <v>SUR</v>
      </c>
      <c r="B38" s="4">
        <v>249</v>
      </c>
      <c r="C38" s="4" t="str">
        <f>VLOOKUP(B38,'[1]LISTADO ATM'!$A$2:$B$820,2,0)</f>
        <v xml:space="preserve">ATM Banco Agrícola Neiba </v>
      </c>
      <c r="D38" s="20" t="s">
        <v>10</v>
      </c>
      <c r="E38" s="25" t="s">
        <v>24</v>
      </c>
    </row>
    <row r="39" spans="1:5" ht="18" x14ac:dyDescent="0.25">
      <c r="A39" s="8" t="str">
        <f>VLOOKUP(B39,'[1]LISTADO ATM'!$A$2:$C$820,3,0)</f>
        <v>DISTRITO NACIONAL</v>
      </c>
      <c r="B39" s="4">
        <v>596</v>
      </c>
      <c r="C39" s="4" t="str">
        <f>VLOOKUP(B39,'[1]LISTADO ATM'!$A$2:$B$820,2,0)</f>
        <v xml:space="preserve">ATM Autobanco Malecón Center </v>
      </c>
      <c r="D39" s="20" t="s">
        <v>10</v>
      </c>
      <c r="E39" s="25" t="s">
        <v>27</v>
      </c>
    </row>
    <row r="40" spans="1:5" ht="18" x14ac:dyDescent="0.25">
      <c r="A40" s="8" t="str">
        <f>VLOOKUP(B40,'[1]LISTADO ATM'!$A$2:$C$820,3,0)</f>
        <v>DISTRITO NACIONAL</v>
      </c>
      <c r="B40" s="4">
        <v>514</v>
      </c>
      <c r="C40" s="4" t="str">
        <f>VLOOKUP(B40,'[1]LISTADO ATM'!$A$2:$B$820,2,0)</f>
        <v>ATM Autoservicio Charles de Gaulle</v>
      </c>
      <c r="D40" s="20" t="s">
        <v>10</v>
      </c>
      <c r="E40" s="25" t="s">
        <v>26</v>
      </c>
    </row>
    <row r="41" spans="1:5" ht="18" x14ac:dyDescent="0.25">
      <c r="A41" s="8" t="str">
        <f>VLOOKUP(B41,'[1]LISTADO ATM'!$A$2:$C$820,3,0)</f>
        <v>DISTRITO NACIONAL</v>
      </c>
      <c r="B41" s="4">
        <v>753</v>
      </c>
      <c r="C41" s="4" t="str">
        <f>VLOOKUP(B41,'[1]LISTADO ATM'!$A$2:$B$820,2,0)</f>
        <v xml:space="preserve">ATM S/M Nacional Tiradentes </v>
      </c>
      <c r="D41" s="20" t="s">
        <v>10</v>
      </c>
      <c r="E41" s="25" t="s">
        <v>39</v>
      </c>
    </row>
    <row r="42" spans="1:5" ht="18" x14ac:dyDescent="0.25">
      <c r="A42" s="8" t="str">
        <f>VLOOKUP(B42,'[1]LISTADO ATM'!$A$2:$C$820,3,0)</f>
        <v>DISTRITO NACIONAL</v>
      </c>
      <c r="B42" s="4">
        <v>507</v>
      </c>
      <c r="C42" s="4" t="str">
        <f>VLOOKUP(B42,'[1]LISTADO ATM'!$A$2:$B$820,2,0)</f>
        <v>ATM Estación Sigma Boca Chica</v>
      </c>
      <c r="D42" s="20" t="s">
        <v>10</v>
      </c>
      <c r="E42" s="25" t="s">
        <v>40</v>
      </c>
    </row>
    <row r="43" spans="1:5" ht="18" x14ac:dyDescent="0.25">
      <c r="A43" s="8" t="str">
        <f>VLOOKUP(B43,'[1]LISTADO ATM'!$A$2:$C$820,3,0)</f>
        <v>DISTRITO NACIONAL</v>
      </c>
      <c r="B43" s="4">
        <v>967</v>
      </c>
      <c r="C43" s="4" t="str">
        <f>VLOOKUP(B43,'[1]LISTADO ATM'!$A$2:$B$820,2,0)</f>
        <v xml:space="preserve">ATM UNP Hiper Olé Autopista Duarte </v>
      </c>
      <c r="D43" s="20" t="s">
        <v>10</v>
      </c>
      <c r="E43" s="21" t="s">
        <v>41</v>
      </c>
    </row>
    <row r="44" spans="1:5" ht="18" x14ac:dyDescent="0.25">
      <c r="A44" s="8" t="str">
        <f>VLOOKUP(B44,'[1]LISTADO ATM'!$A$2:$C$820,3,0)</f>
        <v>DISTRITO NACIONAL</v>
      </c>
      <c r="B44" s="4">
        <v>387</v>
      </c>
      <c r="C44" s="4" t="str">
        <f>VLOOKUP(B44,'[1]LISTADO ATM'!$A$2:$B$820,2,0)</f>
        <v xml:space="preserve">ATM S/M La Cadena San Vicente de Paul </v>
      </c>
      <c r="D44" s="20" t="s">
        <v>10</v>
      </c>
      <c r="E44" s="21" t="s">
        <v>42</v>
      </c>
    </row>
    <row r="45" spans="1:5" ht="36" x14ac:dyDescent="0.25">
      <c r="A45" s="8" t="str">
        <f>VLOOKUP(B45,'[1]LISTADO ATM'!$A$2:$C$820,3,0)</f>
        <v>DISTRITO NACIONAL</v>
      </c>
      <c r="B45" s="4">
        <v>875</v>
      </c>
      <c r="C45" s="4" t="str">
        <f>VLOOKUP(B45,'[1]LISTADO ATM'!$A$2:$B$820,2,0)</f>
        <v xml:space="preserve">ATM Texaco Aut. Duarte KM 14 1/2 (Los Alcarrizos) </v>
      </c>
      <c r="D45" s="20" t="s">
        <v>10</v>
      </c>
      <c r="E45" s="25" t="s">
        <v>43</v>
      </c>
    </row>
    <row r="46" spans="1:5" ht="18" x14ac:dyDescent="0.25">
      <c r="A46" s="8" t="str">
        <f>VLOOKUP(B46,'[1]LISTADO ATM'!$A$2:$C$820,3,0)</f>
        <v>DISTRITO NACIONAL</v>
      </c>
      <c r="B46" s="4">
        <v>555</v>
      </c>
      <c r="C46" s="4" t="str">
        <f>VLOOKUP(B46,'[1]LISTADO ATM'!$A$2:$B$820,2,0)</f>
        <v xml:space="preserve">ATM Estación Shell Las Praderas </v>
      </c>
      <c r="D46" s="20" t="s">
        <v>10</v>
      </c>
      <c r="E46" s="25" t="s">
        <v>44</v>
      </c>
    </row>
    <row r="47" spans="1:5" ht="18" x14ac:dyDescent="0.25">
      <c r="A47" s="8" t="str">
        <f>VLOOKUP(B47,'[1]LISTADO ATM'!$A$2:$C$820,3,0)</f>
        <v>DISTRITO NACIONAL</v>
      </c>
      <c r="B47" s="4">
        <v>541</v>
      </c>
      <c r="C47" s="4" t="str">
        <f>VLOOKUP(B47,'[1]LISTADO ATM'!$A$2:$B$820,2,0)</f>
        <v xml:space="preserve">ATM Oficina Sambil II </v>
      </c>
      <c r="D47" s="20" t="s">
        <v>10</v>
      </c>
      <c r="E47" s="25" t="s">
        <v>45</v>
      </c>
    </row>
    <row r="48" spans="1:5" ht="18" x14ac:dyDescent="0.25">
      <c r="A48" s="8" t="str">
        <f>VLOOKUP(B48,'[1]LISTADO ATM'!$A$2:$C$820,3,0)</f>
        <v>DISTRITO NACIONAL</v>
      </c>
      <c r="B48" s="4">
        <v>574</v>
      </c>
      <c r="C48" s="4" t="str">
        <f>VLOOKUP(B48,'[1]LISTADO ATM'!$A$2:$B$820,2,0)</f>
        <v xml:space="preserve">ATM Club Obras Públicas </v>
      </c>
      <c r="D48" s="20" t="s">
        <v>10</v>
      </c>
      <c r="E48" s="25" t="s">
        <v>46</v>
      </c>
    </row>
    <row r="49" spans="1:5" ht="18" x14ac:dyDescent="0.25">
      <c r="A49" s="8" t="str">
        <f>VLOOKUP(B49,'[1]LISTADO ATM'!$A$2:$C$820,3,0)</f>
        <v>DISTRITO NACIONAL</v>
      </c>
      <c r="B49" s="4">
        <v>769</v>
      </c>
      <c r="C49" s="4" t="str">
        <f>VLOOKUP(B49,'[1]LISTADO ATM'!$A$2:$B$820,2,0)</f>
        <v>ATM UNP Pablo Mella Morales</v>
      </c>
      <c r="D49" s="20" t="s">
        <v>10</v>
      </c>
      <c r="E49" s="25" t="s">
        <v>47</v>
      </c>
    </row>
    <row r="50" spans="1:5" ht="18" x14ac:dyDescent="0.25">
      <c r="A50" s="8" t="str">
        <f>VLOOKUP(B50,'[1]LISTADO ATM'!$A$2:$C$820,3,0)</f>
        <v>DISTRITO NACIONAL</v>
      </c>
      <c r="B50" s="4">
        <v>139</v>
      </c>
      <c r="C50" s="4" t="str">
        <f>VLOOKUP(B50,'[1]LISTADO ATM'!$A$2:$B$820,2,0)</f>
        <v xml:space="preserve">ATM Oficina Plaza Lama Zona Oriental I </v>
      </c>
      <c r="D50" s="20" t="s">
        <v>10</v>
      </c>
      <c r="E50" s="25" t="s">
        <v>48</v>
      </c>
    </row>
    <row r="51" spans="1:5" ht="18" x14ac:dyDescent="0.25">
      <c r="A51" s="8" t="str">
        <f>VLOOKUP(B51,'[1]LISTADO ATM'!$A$2:$C$820,3,0)</f>
        <v>ESTE</v>
      </c>
      <c r="B51" s="4">
        <v>742</v>
      </c>
      <c r="C51" s="4" t="str">
        <f>VLOOKUP(B51,'[1]LISTADO ATM'!$A$2:$B$820,2,0)</f>
        <v xml:space="preserve">ATM Oficina Plaza del Rey (La Romana) </v>
      </c>
      <c r="D51" s="20" t="s">
        <v>10</v>
      </c>
      <c r="E51" s="25">
        <v>335830207</v>
      </c>
    </row>
    <row r="52" spans="1:5" ht="18" x14ac:dyDescent="0.25">
      <c r="A52" s="8" t="str">
        <f>VLOOKUP(B52,'[1]LISTADO ATM'!$A$2:$C$820,3,0)</f>
        <v>DISTRITO NACIONAL</v>
      </c>
      <c r="B52" s="4">
        <v>561</v>
      </c>
      <c r="C52" s="4" t="str">
        <f>VLOOKUP(B52,'[1]LISTADO ATM'!$A$2:$B$820,2,0)</f>
        <v xml:space="preserve">ATM Comando Regional P.N. S.D. Este </v>
      </c>
      <c r="D52" s="20" t="s">
        <v>10</v>
      </c>
      <c r="E52" s="25" t="s">
        <v>51</v>
      </c>
    </row>
    <row r="53" spans="1:5" ht="18" x14ac:dyDescent="0.25">
      <c r="A53" s="8" t="str">
        <f>VLOOKUP(B53,'[1]LISTADO ATM'!$A$2:$C$820,3,0)</f>
        <v>DISTRITO NACIONAL</v>
      </c>
      <c r="B53" s="4">
        <v>658</v>
      </c>
      <c r="C53" s="4" t="str">
        <f>VLOOKUP(B53,'[1]LISTADO ATM'!$A$2:$B$820,2,0)</f>
        <v>ATM Cámara de Cuentas</v>
      </c>
      <c r="D53" s="20" t="s">
        <v>10</v>
      </c>
      <c r="E53" s="25">
        <v>335830415</v>
      </c>
    </row>
    <row r="54" spans="1:5" ht="18" x14ac:dyDescent="0.25">
      <c r="A54" s="8" t="str">
        <f>VLOOKUP(B54,'[1]LISTADO ATM'!$A$2:$C$820,3,0)</f>
        <v>NORTE</v>
      </c>
      <c r="B54" s="4">
        <v>405</v>
      </c>
      <c r="C54" s="4" t="str">
        <f>VLOOKUP(B54,'[1]LISTADO ATM'!$A$2:$B$820,2,0)</f>
        <v xml:space="preserve">ATM UNP Loma de Cabrera </v>
      </c>
      <c r="D54" s="20" t="s">
        <v>10</v>
      </c>
      <c r="E54" s="25" t="s">
        <v>53</v>
      </c>
    </row>
    <row r="55" spans="1:5" ht="18" x14ac:dyDescent="0.25">
      <c r="A55" s="8" t="e">
        <f>VLOOKUP(B55,'[1]LISTADO ATM'!$A$2:$C$820,3,0)</f>
        <v>#N/A</v>
      </c>
      <c r="B55" s="4"/>
      <c r="C55" s="4" t="e">
        <f>VLOOKUP(B55,'[1]LISTADO ATM'!$A$2:$B$820,2,0)</f>
        <v>#N/A</v>
      </c>
      <c r="D55" s="59"/>
      <c r="E55" s="25"/>
    </row>
    <row r="56" spans="1:5" ht="18" x14ac:dyDescent="0.25">
      <c r="A56" s="8" t="e">
        <f>VLOOKUP(B61,'[1]LISTADO ATM'!$A$2:$C$820,3,0)</f>
        <v>#N/A</v>
      </c>
      <c r="B56" s="4"/>
      <c r="C56" s="4" t="e">
        <f>VLOOKUP(B56,'[1]LISTADO ATM'!$A$2:$B$820,2,0)</f>
        <v>#N/A</v>
      </c>
      <c r="D56" s="59"/>
      <c r="E56" s="25"/>
    </row>
    <row r="57" spans="1:5" ht="18" x14ac:dyDescent="0.25">
      <c r="A57" s="8" t="e">
        <f>VLOOKUP(B57,'[1]LISTADO ATM'!$A$2:$C$820,3,0)</f>
        <v>#N/A</v>
      </c>
      <c r="B57" s="4"/>
      <c r="C57" s="4" t="e">
        <f>VLOOKUP(B57,'[1]LISTADO ATM'!$A$2:$B$820,2,0)</f>
        <v>#N/A</v>
      </c>
      <c r="D57" s="59"/>
      <c r="E57" s="25"/>
    </row>
    <row r="58" spans="1:5" ht="18" x14ac:dyDescent="0.25">
      <c r="A58" s="8" t="e">
        <f>VLOOKUP(B58,'[1]LISTADO ATM'!$A$2:$C$820,3,0)</f>
        <v>#N/A</v>
      </c>
      <c r="B58" s="4"/>
      <c r="C58" s="4" t="e">
        <f>VLOOKUP(B58,'[1]LISTADO ATM'!$A$2:$B$820,2,0)</f>
        <v>#N/A</v>
      </c>
      <c r="D58" s="59"/>
      <c r="E58" s="25"/>
    </row>
    <row r="59" spans="1:5" ht="18" x14ac:dyDescent="0.25">
      <c r="A59" s="8" t="e">
        <f>VLOOKUP(B59,'[1]LISTADO ATM'!$A$2:$C$820,3,0)</f>
        <v>#N/A</v>
      </c>
      <c r="B59" s="4"/>
      <c r="C59" s="4" t="e">
        <f>VLOOKUP(B59,'[1]LISTADO ATM'!$A$2:$B$820,2,0)</f>
        <v>#N/A</v>
      </c>
      <c r="D59" s="59"/>
      <c r="E59" s="25"/>
    </row>
    <row r="60" spans="1:5" ht="18" x14ac:dyDescent="0.25">
      <c r="A60" s="8" t="e">
        <f>VLOOKUP(B60,'[1]LISTADO ATM'!$A$2:$C$820,3,0)</f>
        <v>#N/A</v>
      </c>
      <c r="B60" s="4"/>
      <c r="C60" s="4" t="e">
        <f>VLOOKUP(B60,'[1]LISTADO ATM'!$A$2:$B$820,2,0)</f>
        <v>#N/A</v>
      </c>
      <c r="D60" s="59"/>
      <c r="E60" s="25"/>
    </row>
    <row r="61" spans="1:5" ht="18" x14ac:dyDescent="0.25">
      <c r="A61" s="8" t="e">
        <f>VLOOKUP(#REF!,'[1]LISTADO ATM'!$A$2:$C$820,3,0)</f>
        <v>#REF!</v>
      </c>
      <c r="B61" s="4"/>
      <c r="C61" s="4" t="e">
        <f>VLOOKUP(B61,'[1]LISTADO ATM'!$A$2:$B$820,2,0)</f>
        <v>#N/A</v>
      </c>
      <c r="D61" s="59"/>
      <c r="E61" s="25"/>
    </row>
    <row r="62" spans="1:5" ht="18" x14ac:dyDescent="0.25">
      <c r="A62" s="8" t="e">
        <f>VLOOKUP(B62,'[1]LISTADO ATM'!$A$2:$C$820,3,0)</f>
        <v>#N/A</v>
      </c>
      <c r="B62" s="4"/>
      <c r="C62" s="4" t="e">
        <f>VLOOKUP(B62,'[1]LISTADO ATM'!$A$2:$B$820,2,0)</f>
        <v>#N/A</v>
      </c>
      <c r="D62" s="59"/>
      <c r="E62" s="25"/>
    </row>
    <row r="63" spans="1:5" ht="18.75" thickBot="1" x14ac:dyDescent="0.3">
      <c r="A63" s="9" t="s">
        <v>11</v>
      </c>
      <c r="B63" s="10">
        <f>COUNT(B37:B54)</f>
        <v>18</v>
      </c>
      <c r="C63" s="19"/>
      <c r="D63" s="19"/>
      <c r="E63" s="19"/>
    </row>
    <row r="64" spans="1:5" ht="15.75" thickBot="1" x14ac:dyDescent="0.3">
      <c r="E64" s="7"/>
    </row>
    <row r="65" spans="1:5" ht="18.75" thickBot="1" x14ac:dyDescent="0.3">
      <c r="A65" s="47" t="s">
        <v>16</v>
      </c>
      <c r="B65" s="48"/>
      <c r="C65" s="48"/>
      <c r="D65" s="48"/>
      <c r="E65" s="49"/>
    </row>
    <row r="66" spans="1:5" ht="18" x14ac:dyDescent="0.25">
      <c r="A66" s="2" t="s">
        <v>5</v>
      </c>
      <c r="B66" s="11" t="s">
        <v>6</v>
      </c>
      <c r="C66" s="3" t="s">
        <v>7</v>
      </c>
      <c r="D66" s="3" t="s">
        <v>8</v>
      </c>
      <c r="E66" s="11" t="s">
        <v>9</v>
      </c>
    </row>
    <row r="67" spans="1:5" ht="18" x14ac:dyDescent="0.25">
      <c r="A67" s="8" t="str">
        <f>VLOOKUP(B67,'[1]LISTADO ATM'!$A$2:$C$820,3,0)</f>
        <v>NORTE</v>
      </c>
      <c r="B67" s="4">
        <v>138</v>
      </c>
      <c r="C67" s="4" t="str">
        <f>VLOOKUP(B67,'[1]LISTADO ATM'!$A$2:$B$820,2,0)</f>
        <v xml:space="preserve">ATM UNP Fantino </v>
      </c>
      <c r="D67" s="4" t="s">
        <v>13</v>
      </c>
      <c r="E67" s="25">
        <v>335830199</v>
      </c>
    </row>
    <row r="68" spans="1:5" ht="18" x14ac:dyDescent="0.25">
      <c r="A68" s="8" t="str">
        <f>VLOOKUP(B68,'[1]LISTADO ATM'!$A$2:$C$820,3,0)</f>
        <v>DISTRITO NACIONAL</v>
      </c>
      <c r="B68" s="4">
        <v>184</v>
      </c>
      <c r="C68" s="4" t="str">
        <f>VLOOKUP(B68,'[1]LISTADO ATM'!$A$2:$B$820,2,0)</f>
        <v xml:space="preserve">ATM Hermanas Mirabal </v>
      </c>
      <c r="D68" s="4" t="s">
        <v>13</v>
      </c>
      <c r="E68" s="25" t="s">
        <v>29</v>
      </c>
    </row>
    <row r="69" spans="1:5" ht="18" x14ac:dyDescent="0.25">
      <c r="A69" s="8" t="str">
        <f>VLOOKUP(B69,'[1]LISTADO ATM'!$A$2:$C$820,3,0)</f>
        <v>DISTRITO NACIONAL</v>
      </c>
      <c r="B69" s="4">
        <v>539</v>
      </c>
      <c r="C69" s="4" t="str">
        <f>VLOOKUP(B69,'[1]LISTADO ATM'!$A$2:$B$820,2,0)</f>
        <v>ATM S/M La Cadena Los Proceres</v>
      </c>
      <c r="D69" s="4" t="s">
        <v>13</v>
      </c>
      <c r="E69" s="25">
        <v>335830205</v>
      </c>
    </row>
    <row r="70" spans="1:5" ht="18" x14ac:dyDescent="0.25">
      <c r="A70" s="8" t="str">
        <f>VLOOKUP(B70,'[1]LISTADO ATM'!$A$2:$C$820,3,0)</f>
        <v>DISTRITO NACIONAL</v>
      </c>
      <c r="B70" s="4">
        <v>578</v>
      </c>
      <c r="C70" s="4" t="str">
        <f>VLOOKUP(B70,'[1]LISTADO ATM'!$A$2:$B$820,2,0)</f>
        <v xml:space="preserve">ATM Procuraduría General de la República </v>
      </c>
      <c r="D70" s="4" t="s">
        <v>13</v>
      </c>
      <c r="E70" s="25" t="s">
        <v>30</v>
      </c>
    </row>
    <row r="71" spans="1:5" ht="18" x14ac:dyDescent="0.25">
      <c r="A71" s="8" t="str">
        <f>VLOOKUP(B71,'[1]LISTADO ATM'!$A$2:$C$820,3,0)</f>
        <v>DISTRITO NACIONAL</v>
      </c>
      <c r="B71" s="4">
        <v>600</v>
      </c>
      <c r="C71" s="4" t="str">
        <f>VLOOKUP(B71,'[1]LISTADO ATM'!$A$2:$B$820,2,0)</f>
        <v>ATM S/M Bravo Hipica</v>
      </c>
      <c r="D71" s="4" t="s">
        <v>13</v>
      </c>
      <c r="E71" s="25">
        <v>335828252</v>
      </c>
    </row>
    <row r="72" spans="1:5" ht="18" x14ac:dyDescent="0.25">
      <c r="A72" s="8" t="str">
        <f>VLOOKUP(B72,'[1]LISTADO ATM'!$A$2:$C$820,3,0)</f>
        <v>DISTRITO NACIONAL</v>
      </c>
      <c r="B72" s="4">
        <v>659</v>
      </c>
      <c r="C72" s="4" t="str">
        <f>VLOOKUP(B72,'[1]LISTADO ATM'!$A$2:$B$820,2,0)</f>
        <v>ATM Down Town Center</v>
      </c>
      <c r="D72" s="4" t="s">
        <v>13</v>
      </c>
      <c r="E72" s="25" t="s">
        <v>38</v>
      </c>
    </row>
    <row r="73" spans="1:5" ht="18" x14ac:dyDescent="0.25">
      <c r="A73" s="8" t="e">
        <f>VLOOKUP(B73,'[1]LISTADO ATM'!$A$2:$C$820,3,0)</f>
        <v>#N/A</v>
      </c>
      <c r="B73" s="4">
        <v>797</v>
      </c>
      <c r="C73" s="4" t="s">
        <v>49</v>
      </c>
      <c r="D73" s="4" t="s">
        <v>13</v>
      </c>
      <c r="E73" s="25" t="s">
        <v>28</v>
      </c>
    </row>
    <row r="74" spans="1:5" ht="18" x14ac:dyDescent="0.25">
      <c r="A74" s="8" t="str">
        <f>VLOOKUP(B74,'[1]LISTADO ATM'!$A$2:$C$820,3,0)</f>
        <v>ESTE</v>
      </c>
      <c r="B74" s="4">
        <v>844</v>
      </c>
      <c r="C74" s="4" t="str">
        <f>VLOOKUP(B74,'[1]LISTADO ATM'!$A$2:$B$820,2,0)</f>
        <v xml:space="preserve">ATM San Juan Shopping Center (Bávaro) </v>
      </c>
      <c r="D74" s="4" t="s">
        <v>13</v>
      </c>
      <c r="E74" s="25">
        <v>335830210</v>
      </c>
    </row>
    <row r="75" spans="1:5" ht="18" x14ac:dyDescent="0.25">
      <c r="A75" s="8" t="str">
        <f>VLOOKUP(B75,'[1]LISTADO ATM'!$A$2:$C$820,3,0)</f>
        <v>DISTRITO NACIONAL</v>
      </c>
      <c r="B75" s="4">
        <v>970</v>
      </c>
      <c r="C75" s="4" t="str">
        <f>VLOOKUP(B75,'[1]LISTADO ATM'!$A$2:$B$820,2,0)</f>
        <v xml:space="preserve">ATM S/M Olé Haina </v>
      </c>
      <c r="D75" s="4" t="s">
        <v>13</v>
      </c>
      <c r="E75" s="25">
        <v>335828402</v>
      </c>
    </row>
    <row r="76" spans="1:5" ht="18" x14ac:dyDescent="0.25">
      <c r="A76" s="8" t="str">
        <f>VLOOKUP(B76,'[1]LISTADO ATM'!$A$2:$C$820,3,0)</f>
        <v>DISTRITO NACIONAL</v>
      </c>
      <c r="B76" s="4">
        <v>267</v>
      </c>
      <c r="C76" s="4" t="str">
        <f>VLOOKUP(B76,'[1]LISTADO ATM'!$A$2:$B$820,2,0)</f>
        <v xml:space="preserve">ATM Centro de Caja México </v>
      </c>
      <c r="D76" s="4" t="s">
        <v>13</v>
      </c>
      <c r="E76" s="25">
        <v>335830503</v>
      </c>
    </row>
    <row r="77" spans="1:5" ht="18" x14ac:dyDescent="0.25">
      <c r="A77" s="8" t="str">
        <f>VLOOKUP(B77,'[1]LISTADO ATM'!$A$2:$C$820,3,0)</f>
        <v>DISTRITO NACIONAL</v>
      </c>
      <c r="B77" s="4">
        <v>639</v>
      </c>
      <c r="C77" s="4" t="str">
        <f>VLOOKUP(B77,'[1]LISTADO ATM'!$A$2:$B$820,2,0)</f>
        <v xml:space="preserve">ATM Comisión Militar MOPC </v>
      </c>
      <c r="D77" s="4" t="s">
        <v>13</v>
      </c>
      <c r="E77" s="25">
        <v>335830627</v>
      </c>
    </row>
    <row r="78" spans="1:5" ht="18" x14ac:dyDescent="0.25">
      <c r="A78" s="8" t="str">
        <f>VLOOKUP(B78,'[1]LISTADO ATM'!$A$2:$C$820,3,0)</f>
        <v>SUR</v>
      </c>
      <c r="B78" s="4">
        <v>615</v>
      </c>
      <c r="C78" s="4" t="str">
        <f>VLOOKUP(B78,'[1]LISTADO ATM'!$A$2:$B$820,2,0)</f>
        <v xml:space="preserve">ATM Estación Sunix Cabral (Barahona) </v>
      </c>
      <c r="D78" s="4" t="s">
        <v>13</v>
      </c>
      <c r="E78" s="25" t="s">
        <v>54</v>
      </c>
    </row>
    <row r="79" spans="1:5" ht="18" x14ac:dyDescent="0.25">
      <c r="A79" s="8" t="str">
        <f>VLOOKUP(B79,'[1]LISTADO ATM'!$A$2:$C$820,3,0)</f>
        <v>DISTRITO NACIONAL</v>
      </c>
      <c r="B79" s="4">
        <v>607</v>
      </c>
      <c r="C79" s="4" t="str">
        <f>VLOOKUP(B79,'[1]LISTADO ATM'!$A$2:$B$820,2,0)</f>
        <v xml:space="preserve">ATM ONAPI </v>
      </c>
      <c r="D79" s="4" t="s">
        <v>13</v>
      </c>
      <c r="E79" s="25" t="s">
        <v>55</v>
      </c>
    </row>
    <row r="80" spans="1:5" ht="18" x14ac:dyDescent="0.25">
      <c r="A80" s="8" t="e">
        <f>VLOOKUP(B80,'[1]LISTADO ATM'!$A$2:$C$820,3,0)</f>
        <v>#N/A</v>
      </c>
      <c r="B80" s="4"/>
      <c r="C80" s="4" t="e">
        <f>VLOOKUP(B80,'[1]LISTADO ATM'!$A$2:$B$820,2,0)</f>
        <v>#N/A</v>
      </c>
      <c r="D80" s="4"/>
      <c r="E80" s="25"/>
    </row>
    <row r="81" spans="1:5" ht="18" x14ac:dyDescent="0.25">
      <c r="A81" s="8" t="e">
        <f>VLOOKUP(B81,'[1]LISTADO ATM'!$A$2:$C$820,3,0)</f>
        <v>#N/A</v>
      </c>
      <c r="B81" s="4"/>
      <c r="C81" s="4" t="e">
        <f>VLOOKUP(B81,'[1]LISTADO ATM'!$A$2:$B$820,2,0)</f>
        <v>#N/A</v>
      </c>
      <c r="D81" s="4"/>
      <c r="E81" s="25"/>
    </row>
    <row r="82" spans="1:5" ht="18" x14ac:dyDescent="0.25">
      <c r="A82" s="8" t="e">
        <f>VLOOKUP(B82,'[1]LISTADO ATM'!$A$2:$C$820,3,0)</f>
        <v>#N/A</v>
      </c>
      <c r="B82" s="4"/>
      <c r="C82" s="4" t="e">
        <f>VLOOKUP(B82,'[1]LISTADO ATM'!$A$2:$B$820,2,0)</f>
        <v>#N/A</v>
      </c>
      <c r="D82" s="4"/>
      <c r="E82" s="25"/>
    </row>
    <row r="83" spans="1:5" ht="18" x14ac:dyDescent="0.25">
      <c r="A83" s="8" t="e">
        <f>VLOOKUP(B83,'[1]LISTADO ATM'!$A$2:$C$820,3,0)</f>
        <v>#N/A</v>
      </c>
      <c r="B83" s="4"/>
      <c r="C83" s="4" t="e">
        <f>VLOOKUP(B83,'[1]LISTADO ATM'!$A$2:$B$820,2,0)</f>
        <v>#N/A</v>
      </c>
      <c r="D83" s="4"/>
      <c r="E83" s="25"/>
    </row>
    <row r="84" spans="1:5" ht="18" x14ac:dyDescent="0.25">
      <c r="A84" s="8" t="str">
        <f>VLOOKUP(B84,'[1]LISTADO ATM'!$A$2:$C$820,3,0)</f>
        <v>DISTRITO NACIONAL</v>
      </c>
      <c r="B84" s="4">
        <v>971</v>
      </c>
      <c r="C84" s="4" t="str">
        <f>VLOOKUP(B84,'[1]LISTADO ATM'!$A$2:$B$820,2,0)</f>
        <v xml:space="preserve">ATM Club Banreservas I </v>
      </c>
      <c r="D84" s="4" t="s">
        <v>13</v>
      </c>
      <c r="E84" s="25">
        <v>335830217</v>
      </c>
    </row>
    <row r="85" spans="1:5" ht="18.75" thickBot="1" x14ac:dyDescent="0.3">
      <c r="A85" s="5" t="s">
        <v>11</v>
      </c>
      <c r="B85" s="10">
        <f>COUNT(B67:B84)</f>
        <v>14</v>
      </c>
      <c r="C85" s="19"/>
      <c r="D85" s="29"/>
      <c r="E85" s="30"/>
    </row>
    <row r="86" spans="1:5" ht="15.75" thickBot="1" x14ac:dyDescent="0.3">
      <c r="E86" s="7"/>
    </row>
    <row r="87" spans="1:5" ht="18.75" thickBot="1" x14ac:dyDescent="0.3">
      <c r="A87" s="47" t="s">
        <v>15</v>
      </c>
      <c r="B87" s="48"/>
      <c r="C87" s="48"/>
      <c r="D87" s="50"/>
      <c r="E87" s="51"/>
    </row>
    <row r="88" spans="1:5" ht="18" x14ac:dyDescent="0.25">
      <c r="A88" s="11" t="s">
        <v>5</v>
      </c>
      <c r="B88" s="11" t="s">
        <v>6</v>
      </c>
      <c r="C88" s="6" t="s">
        <v>7</v>
      </c>
      <c r="D88" s="24" t="s">
        <v>8</v>
      </c>
      <c r="E88" s="11" t="s">
        <v>9</v>
      </c>
    </row>
    <row r="89" spans="1:5" ht="18" x14ac:dyDescent="0.25">
      <c r="A89" s="4" t="str">
        <f>VLOOKUP(B89,'[1]LISTADO ATM'!$A$2:$C$820,3,0)</f>
        <v>DISTRITO NACIONAL</v>
      </c>
      <c r="B89" s="4">
        <v>946</v>
      </c>
      <c r="C89" s="4" t="str">
        <f>VLOOKUP(B89,'[1]LISTADO ATM'!$A$2:$B$820,2,0)</f>
        <v xml:space="preserve">ATM Oficina Núñez de Cáceres I </v>
      </c>
      <c r="D89" s="4" t="s">
        <v>31</v>
      </c>
      <c r="E89" s="21" t="s">
        <v>34</v>
      </c>
    </row>
    <row r="90" spans="1:5" ht="18" x14ac:dyDescent="0.25">
      <c r="A90" s="4" t="str">
        <f>VLOOKUP(B90,'[1]LISTADO ATM'!$A$2:$C$820,3,0)</f>
        <v>DISTRITO NACIONAL</v>
      </c>
      <c r="B90" s="4">
        <v>755</v>
      </c>
      <c r="C90" s="4" t="str">
        <f>VLOOKUP(B90,'[1]LISTADO ATM'!$A$2:$B$820,2,0)</f>
        <v xml:space="preserve">ATM Oficina Galería del Este (Plaza) </v>
      </c>
      <c r="D90" s="4" t="s">
        <v>31</v>
      </c>
      <c r="E90" s="21" t="s">
        <v>33</v>
      </c>
    </row>
    <row r="91" spans="1:5" ht="18" x14ac:dyDescent="0.25">
      <c r="A91" s="4" t="str">
        <f>VLOOKUP(B91,'[1]LISTADO ATM'!$A$2:$C$820,3,0)</f>
        <v>DISTRITO NACIONAL</v>
      </c>
      <c r="B91" s="4">
        <v>540</v>
      </c>
      <c r="C91" s="4" t="str">
        <f>VLOOKUP(B91,'[1]LISTADO ATM'!$A$2:$B$820,2,0)</f>
        <v xml:space="preserve">ATM Autoservicio Sambil I </v>
      </c>
      <c r="D91" s="4" t="s">
        <v>31</v>
      </c>
      <c r="E91" s="21" t="s">
        <v>32</v>
      </c>
    </row>
    <row r="92" spans="1:5" ht="18" x14ac:dyDescent="0.25">
      <c r="A92" s="4" t="str">
        <f>VLOOKUP(B92,'[1]LISTADO ATM'!$A$2:$C$820,3,0)</f>
        <v>DISTRITO NACIONAL</v>
      </c>
      <c r="B92" s="4">
        <v>54</v>
      </c>
      <c r="C92" s="4" t="str">
        <f>VLOOKUP(B92,'[1]LISTADO ATM'!$A$2:$B$820,2,0)</f>
        <v xml:space="preserve">ATM Autoservicio Galería 360 </v>
      </c>
      <c r="D92" s="4" t="s">
        <v>31</v>
      </c>
      <c r="E92" s="21">
        <v>335829761</v>
      </c>
    </row>
    <row r="93" spans="1:5" ht="18" x14ac:dyDescent="0.25">
      <c r="A93" s="4" t="str">
        <f>VLOOKUP(B93,'[1]LISTADO ATM'!$A$2:$C$820,3,0)</f>
        <v>DISTRITO NACIONAL</v>
      </c>
      <c r="B93" s="4">
        <v>929</v>
      </c>
      <c r="C93" s="4" t="str">
        <f>VLOOKUP(B93,'[1]LISTADO ATM'!$A$2:$B$820,2,0)</f>
        <v>ATM Autoservicio Nacional El Conde</v>
      </c>
      <c r="D93" s="4" t="s">
        <v>31</v>
      </c>
      <c r="E93" s="21" t="s">
        <v>50</v>
      </c>
    </row>
    <row r="94" spans="1:5" ht="18" x14ac:dyDescent="0.25">
      <c r="A94" s="4" t="str">
        <f>VLOOKUP(B94,'[1]LISTADO ATM'!$A$2:$C$820,3,0)</f>
        <v>DISTRITO NACIONAL</v>
      </c>
      <c r="B94" s="4">
        <v>165</v>
      </c>
      <c r="C94" s="4" t="str">
        <f>VLOOKUP(B94,'[1]LISTADO ATM'!$A$2:$B$820,2,0)</f>
        <v>ATM Autoservicio Megacentro</v>
      </c>
      <c r="D94" s="4" t="s">
        <v>35</v>
      </c>
      <c r="E94" s="21" t="s">
        <v>36</v>
      </c>
    </row>
    <row r="95" spans="1:5" ht="18" x14ac:dyDescent="0.25">
      <c r="A95" s="4" t="str">
        <f>VLOOKUP(B95,'[1]LISTADO ATM'!$A$2:$C$820,3,0)</f>
        <v>DISTRITO NACIONAL</v>
      </c>
      <c r="B95" s="4">
        <v>360</v>
      </c>
      <c r="C95" s="4" t="str">
        <f>VLOOKUP(B95,'[1]LISTADO ATM'!$A$2:$B$820,2,0)</f>
        <v>ATM UNP Multicentro la Sirena Aut. Duarte</v>
      </c>
      <c r="D95" s="4" t="s">
        <v>35</v>
      </c>
      <c r="E95" s="21">
        <v>335829761</v>
      </c>
    </row>
    <row r="96" spans="1:5" ht="18" x14ac:dyDescent="0.25">
      <c r="A96" s="4" t="str">
        <f>VLOOKUP(B96,'[1]LISTADO ATM'!$A$2:$C$820,3,0)</f>
        <v>DISTRITO NACIONAL</v>
      </c>
      <c r="B96" s="4">
        <v>527</v>
      </c>
      <c r="C96" s="4" t="str">
        <f>VLOOKUP(B96,'[1]LISTADO ATM'!$A$2:$B$820,2,0)</f>
        <v>ATM Oficina Zona Oriental II</v>
      </c>
      <c r="D96" s="4" t="s">
        <v>37</v>
      </c>
      <c r="E96" s="21">
        <v>335828080</v>
      </c>
    </row>
    <row r="97" spans="1:5" ht="18" x14ac:dyDescent="0.25">
      <c r="A97" s="4" t="str">
        <f>VLOOKUP(B97,'[1]LISTADO ATM'!$A$2:$C$820,3,0)</f>
        <v>DISTRITO NACIONAL</v>
      </c>
      <c r="B97" s="4">
        <v>87</v>
      </c>
      <c r="C97" s="4" t="str">
        <f>VLOOKUP(B97,'[1]LISTADO ATM'!$A$2:$B$820,2,0)</f>
        <v xml:space="preserve">ATM Autoservicio Sarasota </v>
      </c>
      <c r="D97" s="4" t="s">
        <v>37</v>
      </c>
      <c r="E97" s="21">
        <v>335828512</v>
      </c>
    </row>
    <row r="98" spans="1:5" ht="18" x14ac:dyDescent="0.25">
      <c r="A98" s="4" t="e">
        <f>VLOOKUP(B98,'[1]LISTADO ATM'!$A$2:$C$820,3,0)</f>
        <v>#N/A</v>
      </c>
      <c r="B98" s="4"/>
      <c r="C98" s="4" t="e">
        <f>VLOOKUP(B98,'[1]LISTADO ATM'!$A$2:$B$820,2,0)</f>
        <v>#N/A</v>
      </c>
      <c r="D98" s="4" t="s">
        <v>37</v>
      </c>
      <c r="E98" s="21"/>
    </row>
    <row r="99" spans="1:5" ht="18" x14ac:dyDescent="0.25">
      <c r="A99" s="26"/>
      <c r="B99" s="4"/>
      <c r="C99" s="58"/>
      <c r="D99" s="4"/>
      <c r="E99" s="21"/>
    </row>
    <row r="100" spans="1:5" ht="18" x14ac:dyDescent="0.25">
      <c r="A100" s="26"/>
      <c r="B100" s="4"/>
      <c r="C100" s="58"/>
      <c r="D100" s="4"/>
      <c r="E100" s="21"/>
    </row>
    <row r="101" spans="1:5" ht="18" x14ac:dyDescent="0.25">
      <c r="A101" s="26"/>
      <c r="B101" s="4"/>
      <c r="C101" s="58"/>
      <c r="D101" s="4"/>
      <c r="E101" s="21"/>
    </row>
    <row r="102" spans="1:5" ht="18" x14ac:dyDescent="0.25">
      <c r="A102" s="26"/>
      <c r="B102" s="4"/>
      <c r="C102" s="58"/>
      <c r="D102" s="4"/>
      <c r="E102" s="21"/>
    </row>
    <row r="103" spans="1:5" ht="18" x14ac:dyDescent="0.25">
      <c r="A103" s="26"/>
      <c r="B103" s="4"/>
      <c r="C103" s="58"/>
      <c r="D103" s="4"/>
      <c r="E103" s="21"/>
    </row>
    <row r="104" spans="1:5" ht="18.75" thickBot="1" x14ac:dyDescent="0.3">
      <c r="A104" s="5" t="s">
        <v>11</v>
      </c>
      <c r="B104" s="10">
        <f>COUNT(B89:B98)</f>
        <v>9</v>
      </c>
      <c r="C104" s="28"/>
      <c r="D104" s="23"/>
      <c r="E104" s="23"/>
    </row>
    <row r="105" spans="1:5" ht="15.75" thickBot="1" x14ac:dyDescent="0.3">
      <c r="E105" s="7"/>
    </row>
    <row r="106" spans="1:5" ht="18.75" thickBot="1" x14ac:dyDescent="0.3">
      <c r="A106" s="52" t="s">
        <v>12</v>
      </c>
      <c r="B106" s="53"/>
      <c r="D106" s="7"/>
      <c r="E106" s="7"/>
    </row>
    <row r="107" spans="1:5" ht="18.75" thickBot="1" x14ac:dyDescent="0.3">
      <c r="A107" s="54">
        <f>+B63+B85+B104</f>
        <v>41</v>
      </c>
      <c r="B107" s="55"/>
    </row>
    <row r="108" spans="1:5" ht="15.75" thickBot="1" x14ac:dyDescent="0.3">
      <c r="E108" s="7"/>
    </row>
    <row r="109" spans="1:5" ht="18.75" thickBot="1" x14ac:dyDescent="0.3">
      <c r="A109" s="47" t="s">
        <v>18</v>
      </c>
      <c r="B109" s="48"/>
      <c r="C109" s="48"/>
      <c r="D109" s="48"/>
      <c r="E109" s="49"/>
    </row>
    <row r="110" spans="1:5" ht="18" x14ac:dyDescent="0.25">
      <c r="A110" s="11" t="s">
        <v>5</v>
      </c>
      <c r="B110" s="11" t="s">
        <v>6</v>
      </c>
      <c r="C110" s="6" t="s">
        <v>7</v>
      </c>
      <c r="D110" s="56" t="s">
        <v>8</v>
      </c>
      <c r="E110" s="57"/>
    </row>
    <row r="111" spans="1:5" ht="18" x14ac:dyDescent="0.25">
      <c r="A111" s="4" t="str">
        <f>VLOOKUP(B111,'[1]LISTADO ATM'!$A$2:$C$820,3,0)</f>
        <v>DISTRITO NACIONAL</v>
      </c>
      <c r="B111" s="4">
        <v>812</v>
      </c>
      <c r="C111" s="4" t="str">
        <f>VLOOKUP(B111,'[1]LISTADO ATM'!$A$2:$B$820,2,0)</f>
        <v xml:space="preserve">ATM Canasta del Pueblo </v>
      </c>
      <c r="D111" s="33" t="s">
        <v>14</v>
      </c>
      <c r="E111" s="34"/>
    </row>
    <row r="112" spans="1:5" ht="18" x14ac:dyDescent="0.25">
      <c r="A112" s="4" t="str">
        <f>VLOOKUP(B112,'[1]LISTADO ATM'!$A$2:$C$820,3,0)</f>
        <v>DISTRITO NACIONAL</v>
      </c>
      <c r="B112" s="4">
        <v>434</v>
      </c>
      <c r="C112" s="4" t="str">
        <f>VLOOKUP(B112,'[1]LISTADO ATM'!$A$2:$B$820,2,0)</f>
        <v xml:space="preserve">ATM Generadora Hidroeléctrica Dom. (EGEHID) </v>
      </c>
      <c r="D112" s="33" t="s">
        <v>14</v>
      </c>
      <c r="E112" s="34"/>
    </row>
    <row r="113" spans="1:5" ht="18" x14ac:dyDescent="0.25">
      <c r="A113" s="4" t="str">
        <f>VLOOKUP(B113,'[1]LISTADO ATM'!$A$2:$C$820,3,0)</f>
        <v>DISTRITO NACIONAL</v>
      </c>
      <c r="B113" s="4">
        <v>993</v>
      </c>
      <c r="C113" s="4" t="str">
        <f>VLOOKUP(B113,'[1]LISTADO ATM'!$A$2:$B$820,2,0)</f>
        <v xml:space="preserve">ATM Centro Medico Integral II </v>
      </c>
      <c r="D113" s="33" t="s">
        <v>22</v>
      </c>
      <c r="E113" s="34"/>
    </row>
    <row r="114" spans="1:5" ht="18" x14ac:dyDescent="0.25">
      <c r="A114" s="4" t="str">
        <f>VLOOKUP(B114,'[1]LISTADO ATM'!$A$2:$C$820,3,0)</f>
        <v>DISTRITO NACIONAL</v>
      </c>
      <c r="B114" s="4">
        <v>834</v>
      </c>
      <c r="C114" s="4" t="str">
        <f>VLOOKUP(B114,'[1]LISTADO ATM'!$A$2:$B$820,2,0)</f>
        <v xml:space="preserve">ATM Centro Médico Moderno </v>
      </c>
      <c r="D114" s="33" t="s">
        <v>14</v>
      </c>
      <c r="E114" s="34"/>
    </row>
    <row r="115" spans="1:5" ht="18" x14ac:dyDescent="0.25">
      <c r="A115" s="4" t="str">
        <f>VLOOKUP(B115,'[1]LISTADO ATM'!$A$2:$C$820,3,0)</f>
        <v>NORTE</v>
      </c>
      <c r="B115" s="4">
        <v>151</v>
      </c>
      <c r="C115" s="4" t="str">
        <f>VLOOKUP(B115,'[1]LISTADO ATM'!$A$2:$B$820,2,0)</f>
        <v xml:space="preserve">ATM Oficina Nagua </v>
      </c>
      <c r="D115" s="33" t="s">
        <v>14</v>
      </c>
      <c r="E115" s="34"/>
    </row>
    <row r="116" spans="1:5" ht="18" x14ac:dyDescent="0.25">
      <c r="A116" s="4" t="str">
        <f>VLOOKUP(B116,'[1]LISTADO ATM'!$A$2:$C$820,3,0)</f>
        <v>DISTRITO NACIONAL</v>
      </c>
      <c r="B116" s="4">
        <v>437</v>
      </c>
      <c r="C116" s="4" t="str">
        <f>VLOOKUP(B116,'[1]LISTADO ATM'!$A$2:$B$820,2,0)</f>
        <v xml:space="preserve">ATM Autobanco Torre III </v>
      </c>
      <c r="D116" s="33" t="s">
        <v>21</v>
      </c>
      <c r="E116" s="34"/>
    </row>
    <row r="117" spans="1:5" ht="18" x14ac:dyDescent="0.25">
      <c r="A117" s="4" t="str">
        <f>VLOOKUP(B117,'[1]LISTADO ATM'!$A$2:$C$820,3,0)</f>
        <v>ESTE</v>
      </c>
      <c r="B117" s="4">
        <v>634</v>
      </c>
      <c r="C117" s="4" t="str">
        <f>VLOOKUP(B117,'[1]LISTADO ATM'!$A$2:$B$820,2,0)</f>
        <v xml:space="preserve">ATM Ayuntamiento Los Llanos (SPM) </v>
      </c>
      <c r="D117" s="33" t="s">
        <v>14</v>
      </c>
      <c r="E117" s="34"/>
    </row>
    <row r="118" spans="1:5" ht="18" x14ac:dyDescent="0.25">
      <c r="A118" s="4" t="str">
        <f>VLOOKUP(B118,'[1]LISTADO ATM'!$A$2:$C$820,3,0)</f>
        <v>NORTE</v>
      </c>
      <c r="B118" s="4">
        <v>637</v>
      </c>
      <c r="C118" s="4" t="str">
        <f>VLOOKUP(B118,'[1]LISTADO ATM'!$A$2:$B$820,2,0)</f>
        <v xml:space="preserve">ATM UNP Monción </v>
      </c>
      <c r="D118" s="33" t="s">
        <v>14</v>
      </c>
      <c r="E118" s="34"/>
    </row>
    <row r="119" spans="1:5" ht="18" x14ac:dyDescent="0.25">
      <c r="A119" s="4" t="str">
        <f>VLOOKUP(B119,'[1]LISTADO ATM'!$A$2:$C$820,3,0)</f>
        <v>DISTRITO NACIONAL</v>
      </c>
      <c r="B119" s="4">
        <v>85</v>
      </c>
      <c r="C119" s="4" t="str">
        <f>VLOOKUP(B119,'[1]LISTADO ATM'!$A$2:$B$820,2,0)</f>
        <v xml:space="preserve">ATM Oficina San Isidro (Fuerza Aérea) </v>
      </c>
      <c r="D119" s="33" t="s">
        <v>21</v>
      </c>
      <c r="E119" s="34"/>
    </row>
    <row r="120" spans="1:5" ht="18" x14ac:dyDescent="0.25">
      <c r="A120" s="4" t="str">
        <f>VLOOKUP(B120,'[1]LISTADO ATM'!$A$2:$C$820,3,0)</f>
        <v>DISTRITO NACIONAL</v>
      </c>
      <c r="B120" s="4">
        <v>590</v>
      </c>
      <c r="C120" s="4" t="str">
        <f>VLOOKUP(B120,'[1]LISTADO ATM'!$A$2:$B$820,2,0)</f>
        <v xml:space="preserve">ATM Olé Aut. Las Américas </v>
      </c>
      <c r="D120" s="33" t="s">
        <v>14</v>
      </c>
      <c r="E120" s="34"/>
    </row>
    <row r="121" spans="1:5" ht="18" x14ac:dyDescent="0.25">
      <c r="A121" s="4" t="str">
        <f>VLOOKUP(B121,'[1]LISTADO ATM'!$A$2:$C$820,3,0)</f>
        <v>DISTRITO NACIONAL</v>
      </c>
      <c r="B121" s="4">
        <v>162</v>
      </c>
      <c r="C121" s="4" t="str">
        <f>VLOOKUP(B121,'[1]LISTADO ATM'!$A$2:$B$820,2,0)</f>
        <v xml:space="preserve">ATM Oficina Tiradentes I </v>
      </c>
      <c r="D121" s="33" t="s">
        <v>14</v>
      </c>
      <c r="E121" s="34"/>
    </row>
    <row r="122" spans="1:5" ht="18" x14ac:dyDescent="0.25">
      <c r="A122" s="4" t="str">
        <f>VLOOKUP(B122,'[1]LISTADO ATM'!$A$2:$C$820,3,0)</f>
        <v>DISTRITO NACIONAL</v>
      </c>
      <c r="B122" s="4">
        <v>567</v>
      </c>
      <c r="C122" s="4" t="str">
        <f>VLOOKUP(B122,'[1]LISTADO ATM'!$A$2:$B$820,2,0)</f>
        <v xml:space="preserve">ATM Oficina Máximo Gómez </v>
      </c>
      <c r="D122" s="33" t="s">
        <v>21</v>
      </c>
      <c r="E122" s="34"/>
    </row>
    <row r="123" spans="1:5" ht="18" x14ac:dyDescent="0.25">
      <c r="A123" s="4" t="str">
        <f>VLOOKUP(B123,'[1]LISTADO ATM'!$A$2:$C$820,3,0)</f>
        <v>DISTRITO NACIONAL</v>
      </c>
      <c r="B123" s="4">
        <v>951</v>
      </c>
      <c r="C123" s="4" t="str">
        <f>VLOOKUP(B123,'[1]LISTADO ATM'!$A$2:$B$820,2,0)</f>
        <v xml:space="preserve">ATM Oficina Plaza Haché JFK </v>
      </c>
      <c r="D123" s="33" t="s">
        <v>21</v>
      </c>
      <c r="E123" s="34"/>
    </row>
    <row r="124" spans="1:5" ht="18" x14ac:dyDescent="0.25">
      <c r="A124" s="4" t="e">
        <f>VLOOKUP(B124,'[1]LISTADO ATM'!$A$2:$C$820,3,0)</f>
        <v>#N/A</v>
      </c>
      <c r="B124" s="4"/>
      <c r="C124" s="4" t="e">
        <f>VLOOKUP(B124,'[1]LISTADO ATM'!$A$2:$B$820,2,0)</f>
        <v>#N/A</v>
      </c>
      <c r="D124" s="31"/>
      <c r="E124" s="32"/>
    </row>
    <row r="125" spans="1:5" ht="18" x14ac:dyDescent="0.25">
      <c r="A125" s="4" t="e">
        <f>VLOOKUP(B125,'[1]LISTADO ATM'!$A$2:$C$820,3,0)</f>
        <v>#N/A</v>
      </c>
      <c r="B125" s="4"/>
      <c r="C125" s="4" t="e">
        <f>VLOOKUP(B125,'[1]LISTADO ATM'!$A$2:$B$820,2,0)</f>
        <v>#N/A</v>
      </c>
      <c r="D125" s="31"/>
      <c r="E125" s="32"/>
    </row>
    <row r="126" spans="1:5" ht="18" x14ac:dyDescent="0.25">
      <c r="A126" s="4" t="e">
        <f>VLOOKUP(B126,'[1]LISTADO ATM'!$A$2:$C$820,3,0)</f>
        <v>#N/A</v>
      </c>
      <c r="B126" s="4"/>
      <c r="C126" s="4" t="e">
        <f>VLOOKUP(B126,'[1]LISTADO ATM'!$A$2:$B$820,2,0)</f>
        <v>#N/A</v>
      </c>
      <c r="D126" s="31"/>
      <c r="E126" s="32"/>
    </row>
    <row r="127" spans="1:5" ht="18.75" thickBot="1" x14ac:dyDescent="0.3">
      <c r="A127" s="5" t="s">
        <v>11</v>
      </c>
      <c r="B127" s="10">
        <f>COUNT(B111:B123)</f>
        <v>13</v>
      </c>
      <c r="C127" s="28"/>
      <c r="D127" s="23"/>
      <c r="E127" s="23"/>
    </row>
    <row r="131" spans="2:2" ht="16.5" x14ac:dyDescent="0.25">
      <c r="B131" s="60"/>
    </row>
    <row r="132" spans="2:2" ht="16.5" x14ac:dyDescent="0.25">
      <c r="B132" s="60"/>
    </row>
    <row r="133" spans="2:2" ht="16.5" x14ac:dyDescent="0.25">
      <c r="B133" s="60"/>
    </row>
    <row r="134" spans="2:2" ht="16.5" x14ac:dyDescent="0.25">
      <c r="B134" s="60"/>
    </row>
    <row r="135" spans="2:2" ht="16.5" x14ac:dyDescent="0.25">
      <c r="B135" s="60"/>
    </row>
    <row r="136" spans="2:2" ht="16.5" x14ac:dyDescent="0.25">
      <c r="B136" s="60">
        <v>660</v>
      </c>
    </row>
    <row r="137" spans="2:2" ht="16.5" x14ac:dyDescent="0.25">
      <c r="B137" s="60"/>
    </row>
    <row r="138" spans="2:2" ht="16.5" x14ac:dyDescent="0.25">
      <c r="B138" s="60"/>
    </row>
    <row r="139" spans="2:2" ht="16.5" x14ac:dyDescent="0.25">
      <c r="B139" s="60"/>
    </row>
    <row r="140" spans="2:2" ht="16.5" x14ac:dyDescent="0.25">
      <c r="B140" s="60">
        <v>169</v>
      </c>
    </row>
    <row r="141" spans="2:2" ht="16.5" x14ac:dyDescent="0.25">
      <c r="B141" s="60"/>
    </row>
  </sheetData>
  <mergeCells count="26">
    <mergeCell ref="D121:E121"/>
    <mergeCell ref="D122:E122"/>
    <mergeCell ref="D123:E123"/>
    <mergeCell ref="D113:E113"/>
    <mergeCell ref="D114:E114"/>
    <mergeCell ref="D115:E115"/>
    <mergeCell ref="D120:E120"/>
    <mergeCell ref="A107:B107"/>
    <mergeCell ref="A109:E109"/>
    <mergeCell ref="D110:E110"/>
    <mergeCell ref="D111:E111"/>
    <mergeCell ref="D112:E112"/>
    <mergeCell ref="C33:E33"/>
    <mergeCell ref="A35:E35"/>
    <mergeCell ref="A65:E65"/>
    <mergeCell ref="A87:E87"/>
    <mergeCell ref="A106:B106"/>
    <mergeCell ref="A1:E1"/>
    <mergeCell ref="A2:E2"/>
    <mergeCell ref="A7:E7"/>
    <mergeCell ref="C28:E28"/>
    <mergeCell ref="A30:E30"/>
    <mergeCell ref="D116:E116"/>
    <mergeCell ref="D117:E117"/>
    <mergeCell ref="D118:E118"/>
    <mergeCell ref="D119:E119"/>
  </mergeCells>
  <phoneticPr fontId="11" type="noConversion"/>
  <conditionalFormatting sqref="B89:B90">
    <cfRule type="duplicateValues" dxfId="107" priority="107"/>
    <cfRule type="duplicateValues" dxfId="106" priority="108"/>
  </conditionalFormatting>
  <conditionalFormatting sqref="B89:B90">
    <cfRule type="duplicateValues" dxfId="105" priority="106"/>
  </conditionalFormatting>
  <conditionalFormatting sqref="B89:B90">
    <cfRule type="duplicateValues" dxfId="104" priority="105"/>
  </conditionalFormatting>
  <conditionalFormatting sqref="B89:B90">
    <cfRule type="duplicateValues" dxfId="103" priority="103"/>
    <cfRule type="duplicateValues" dxfId="102" priority="104"/>
  </conditionalFormatting>
  <conditionalFormatting sqref="B89:B90">
    <cfRule type="duplicateValues" dxfId="101" priority="101"/>
    <cfRule type="duplicateValues" dxfId="100" priority="102"/>
  </conditionalFormatting>
  <conditionalFormatting sqref="B89:B90">
    <cfRule type="duplicateValues" dxfId="99" priority="100"/>
  </conditionalFormatting>
  <conditionalFormatting sqref="B89:B90">
    <cfRule type="duplicateValues" dxfId="98" priority="97"/>
    <cfRule type="duplicateValues" dxfId="97" priority="98"/>
    <cfRule type="duplicateValues" dxfId="96" priority="99"/>
  </conditionalFormatting>
  <conditionalFormatting sqref="B89:B90">
    <cfRule type="duplicateValues" dxfId="95" priority="96"/>
  </conditionalFormatting>
  <conditionalFormatting sqref="B89:B90">
    <cfRule type="duplicateValues" dxfId="94" priority="95"/>
  </conditionalFormatting>
  <conditionalFormatting sqref="B89:B90">
    <cfRule type="duplicateValues" dxfId="93" priority="94"/>
  </conditionalFormatting>
  <conditionalFormatting sqref="B89:B90">
    <cfRule type="duplicateValues" dxfId="92" priority="93"/>
  </conditionalFormatting>
  <conditionalFormatting sqref="B89:B90">
    <cfRule type="duplicateValues" dxfId="91" priority="90"/>
    <cfRule type="duplicateValues" dxfId="90" priority="91"/>
    <cfRule type="duplicateValues" dxfId="89" priority="92"/>
  </conditionalFormatting>
  <conditionalFormatting sqref="B89:B90">
    <cfRule type="duplicateValues" dxfId="88" priority="88"/>
    <cfRule type="duplicateValues" dxfId="87" priority="89"/>
  </conditionalFormatting>
  <conditionalFormatting sqref="B89:B90">
    <cfRule type="duplicateValues" dxfId="86" priority="87"/>
  </conditionalFormatting>
  <conditionalFormatting sqref="B89:B90">
    <cfRule type="duplicateValues" dxfId="85" priority="86"/>
  </conditionalFormatting>
  <conditionalFormatting sqref="B89:B90">
    <cfRule type="duplicateValues" dxfId="84" priority="84"/>
    <cfRule type="duplicateValues" dxfId="83" priority="85"/>
  </conditionalFormatting>
  <conditionalFormatting sqref="B89:B90">
    <cfRule type="duplicateValues" dxfId="82" priority="83"/>
  </conditionalFormatting>
  <conditionalFormatting sqref="B89:B90">
    <cfRule type="duplicateValues" dxfId="81" priority="82"/>
  </conditionalFormatting>
  <conditionalFormatting sqref="B89:B90">
    <cfRule type="duplicateValues" dxfId="80" priority="81"/>
  </conditionalFormatting>
  <conditionalFormatting sqref="B89:B90">
    <cfRule type="duplicateValues" dxfId="79" priority="80"/>
  </conditionalFormatting>
  <conditionalFormatting sqref="B91:B96">
    <cfRule type="duplicateValues" dxfId="78" priority="78"/>
    <cfRule type="duplicateValues" dxfId="77" priority="79"/>
  </conditionalFormatting>
  <conditionalFormatting sqref="B91:B96">
    <cfRule type="duplicateValues" dxfId="76" priority="77"/>
  </conditionalFormatting>
  <conditionalFormatting sqref="B91:B96">
    <cfRule type="duplicateValues" dxfId="75" priority="76"/>
  </conditionalFormatting>
  <conditionalFormatting sqref="B91:B96">
    <cfRule type="duplicateValues" dxfId="74" priority="74"/>
    <cfRule type="duplicateValues" dxfId="73" priority="75"/>
  </conditionalFormatting>
  <conditionalFormatting sqref="B91:B96">
    <cfRule type="duplicateValues" dxfId="72" priority="72"/>
    <cfRule type="duplicateValues" dxfId="71" priority="73"/>
  </conditionalFormatting>
  <conditionalFormatting sqref="B91:B96">
    <cfRule type="duplicateValues" dxfId="70" priority="71"/>
  </conditionalFormatting>
  <conditionalFormatting sqref="B91:B96">
    <cfRule type="duplicateValues" dxfId="69" priority="68"/>
    <cfRule type="duplicateValues" dxfId="68" priority="69"/>
    <cfRule type="duplicateValues" dxfId="67" priority="70"/>
  </conditionalFormatting>
  <conditionalFormatting sqref="B91:B96">
    <cfRule type="duplicateValues" dxfId="66" priority="67"/>
  </conditionalFormatting>
  <conditionalFormatting sqref="B91:B96">
    <cfRule type="duplicateValues" dxfId="65" priority="66"/>
  </conditionalFormatting>
  <conditionalFormatting sqref="B91:B96">
    <cfRule type="duplicateValues" dxfId="64" priority="65"/>
  </conditionalFormatting>
  <conditionalFormatting sqref="B91:B96">
    <cfRule type="duplicateValues" dxfId="63" priority="64"/>
  </conditionalFormatting>
  <conditionalFormatting sqref="B91:B96">
    <cfRule type="duplicateValues" dxfId="62" priority="61"/>
    <cfRule type="duplicateValues" dxfId="61" priority="62"/>
    <cfRule type="duplicateValues" dxfId="60" priority="63"/>
  </conditionalFormatting>
  <conditionalFormatting sqref="B91:B96">
    <cfRule type="duplicateValues" dxfId="59" priority="59"/>
    <cfRule type="duplicateValues" dxfId="58" priority="60"/>
  </conditionalFormatting>
  <conditionalFormatting sqref="B91:B96">
    <cfRule type="duplicateValues" dxfId="57" priority="58"/>
  </conditionalFormatting>
  <conditionalFormatting sqref="B91:B96">
    <cfRule type="duplicateValues" dxfId="56" priority="57"/>
  </conditionalFormatting>
  <conditionalFormatting sqref="B91:B96">
    <cfRule type="duplicateValues" dxfId="55" priority="55"/>
    <cfRule type="duplicateValues" dxfId="54" priority="56"/>
  </conditionalFormatting>
  <conditionalFormatting sqref="B91:B96">
    <cfRule type="duplicateValues" dxfId="53" priority="54"/>
  </conditionalFormatting>
  <conditionalFormatting sqref="B91:B96">
    <cfRule type="duplicateValues" dxfId="52" priority="53"/>
  </conditionalFormatting>
  <conditionalFormatting sqref="B91:B96">
    <cfRule type="duplicateValues" dxfId="51" priority="52"/>
  </conditionalFormatting>
  <conditionalFormatting sqref="B91:B96">
    <cfRule type="duplicateValues" dxfId="50" priority="51"/>
  </conditionalFormatting>
  <conditionalFormatting sqref="B97:B103">
    <cfRule type="duplicateValues" dxfId="49" priority="49"/>
    <cfRule type="duplicateValues" dxfId="48" priority="50"/>
  </conditionalFormatting>
  <conditionalFormatting sqref="B97:B103">
    <cfRule type="duplicateValues" dxfId="47" priority="48"/>
  </conditionalFormatting>
  <conditionalFormatting sqref="B97:B103">
    <cfRule type="duplicateValues" dxfId="46" priority="47"/>
  </conditionalFormatting>
  <conditionalFormatting sqref="B97:B103">
    <cfRule type="duplicateValues" dxfId="45" priority="45"/>
    <cfRule type="duplicateValues" dxfId="44" priority="46"/>
  </conditionalFormatting>
  <conditionalFormatting sqref="B97:B103">
    <cfRule type="duplicateValues" dxfId="43" priority="43"/>
    <cfRule type="duplicateValues" dxfId="42" priority="44"/>
  </conditionalFormatting>
  <conditionalFormatting sqref="B97:B103">
    <cfRule type="duplicateValues" dxfId="41" priority="42"/>
  </conditionalFormatting>
  <conditionalFormatting sqref="B97:B103">
    <cfRule type="duplicateValues" dxfId="40" priority="39"/>
    <cfRule type="duplicateValues" dxfId="39" priority="40"/>
    <cfRule type="duplicateValues" dxfId="38" priority="41"/>
  </conditionalFormatting>
  <conditionalFormatting sqref="B97:B103">
    <cfRule type="duplicateValues" dxfId="37" priority="38"/>
  </conditionalFormatting>
  <conditionalFormatting sqref="B97:B103">
    <cfRule type="duplicateValues" dxfId="36" priority="37"/>
  </conditionalFormatting>
  <conditionalFormatting sqref="B97:B103">
    <cfRule type="duplicateValues" dxfId="35" priority="36"/>
  </conditionalFormatting>
  <conditionalFormatting sqref="B97:B103">
    <cfRule type="duplicateValues" dxfId="34" priority="35"/>
  </conditionalFormatting>
  <conditionalFormatting sqref="B97:B103">
    <cfRule type="duplicateValues" dxfId="33" priority="32"/>
    <cfRule type="duplicateValues" dxfId="32" priority="33"/>
    <cfRule type="duplicateValues" dxfId="31" priority="34"/>
  </conditionalFormatting>
  <conditionalFormatting sqref="B97:B103">
    <cfRule type="duplicateValues" dxfId="30" priority="30"/>
    <cfRule type="duplicateValues" dxfId="29" priority="31"/>
  </conditionalFormatting>
  <conditionalFormatting sqref="B97:B103">
    <cfRule type="duplicateValues" dxfId="28" priority="29"/>
  </conditionalFormatting>
  <conditionalFormatting sqref="B97:B103">
    <cfRule type="duplicateValues" dxfId="27" priority="28"/>
  </conditionalFormatting>
  <conditionalFormatting sqref="B97:B103">
    <cfRule type="duplicateValues" dxfId="26" priority="26"/>
    <cfRule type="duplicateValues" dxfId="25" priority="27"/>
  </conditionalFormatting>
  <conditionalFormatting sqref="B97:B103">
    <cfRule type="duplicateValues" dxfId="24" priority="25"/>
  </conditionalFormatting>
  <conditionalFormatting sqref="B97:B103">
    <cfRule type="duplicateValues" dxfId="23" priority="24"/>
  </conditionalFormatting>
  <conditionalFormatting sqref="B97:B103">
    <cfRule type="duplicateValues" dxfId="22" priority="23"/>
  </conditionalFormatting>
  <conditionalFormatting sqref="B97:B103">
    <cfRule type="duplicateValues" dxfId="21" priority="22"/>
  </conditionalFormatting>
  <conditionalFormatting sqref="B97:B103">
    <cfRule type="duplicateValues" dxfId="20" priority="20"/>
    <cfRule type="duplicateValues" dxfId="19" priority="21"/>
  </conditionalFormatting>
  <conditionalFormatting sqref="B97:B103">
    <cfRule type="duplicateValues" dxfId="18" priority="19"/>
  </conditionalFormatting>
  <conditionalFormatting sqref="B97:B103">
    <cfRule type="duplicateValues" dxfId="17" priority="18"/>
  </conditionalFormatting>
  <conditionalFormatting sqref="B97:B103">
    <cfRule type="duplicateValues" dxfId="16" priority="16"/>
    <cfRule type="duplicateValues" dxfId="15" priority="17"/>
  </conditionalFormatting>
  <conditionalFormatting sqref="B97:B103">
    <cfRule type="duplicateValues" dxfId="14" priority="13"/>
    <cfRule type="duplicateValues" dxfId="13" priority="14"/>
    <cfRule type="duplicateValues" dxfId="12" priority="15"/>
  </conditionalFormatting>
  <conditionalFormatting sqref="B97:B103">
    <cfRule type="duplicateValues" dxfId="11" priority="12"/>
  </conditionalFormatting>
  <conditionalFormatting sqref="B97:B103">
    <cfRule type="duplicateValues" dxfId="10" priority="11"/>
  </conditionalFormatting>
  <conditionalFormatting sqref="B97:B103">
    <cfRule type="duplicateValues" dxfId="9" priority="10"/>
  </conditionalFormatting>
  <conditionalFormatting sqref="B97:B103">
    <cfRule type="duplicateValues" dxfId="8" priority="9"/>
  </conditionalFormatting>
  <conditionalFormatting sqref="B97:B103">
    <cfRule type="duplicateValues" dxfId="7" priority="7"/>
    <cfRule type="duplicateValues" dxfId="6" priority="8"/>
  </conditionalFormatting>
  <conditionalFormatting sqref="B97:B103">
    <cfRule type="duplicateValues" dxfId="5" priority="6"/>
  </conditionalFormatting>
  <conditionalFormatting sqref="B97:B103">
    <cfRule type="duplicateValues" dxfId="4" priority="5"/>
  </conditionalFormatting>
  <conditionalFormatting sqref="B97:B103">
    <cfRule type="duplicateValues" dxfId="3" priority="4"/>
  </conditionalFormatting>
  <conditionalFormatting sqref="B97:B103">
    <cfRule type="duplicateValues" dxfId="2" priority="3"/>
  </conditionalFormatting>
  <conditionalFormatting sqref="B89:B103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C91"/>
  <sheetViews>
    <sheetView topLeftCell="A43" workbookViewId="0">
      <selection activeCell="G25" sqref="G25"/>
    </sheetView>
  </sheetViews>
  <sheetFormatPr defaultColWidth="11.42578125" defaultRowHeight="15" x14ac:dyDescent="0.25"/>
  <sheetData>
    <row r="4" spans="3:3" x14ac:dyDescent="0.25">
      <c r="C4">
        <v>1</v>
      </c>
    </row>
    <row r="5" spans="3:3" x14ac:dyDescent="0.25">
      <c r="C5">
        <v>9</v>
      </c>
    </row>
    <row r="6" spans="3:3" x14ac:dyDescent="0.25">
      <c r="C6">
        <v>35</v>
      </c>
    </row>
    <row r="7" spans="3:3" x14ac:dyDescent="0.25">
      <c r="C7">
        <v>45</v>
      </c>
    </row>
    <row r="8" spans="3:3" x14ac:dyDescent="0.25">
      <c r="C8">
        <v>53</v>
      </c>
    </row>
    <row r="9" spans="3:3" x14ac:dyDescent="0.25">
      <c r="C9">
        <v>62</v>
      </c>
    </row>
    <row r="10" spans="3:3" x14ac:dyDescent="0.25">
      <c r="C10">
        <v>75</v>
      </c>
    </row>
    <row r="11" spans="3:3" x14ac:dyDescent="0.25">
      <c r="C11">
        <v>85</v>
      </c>
    </row>
    <row r="12" spans="3:3" x14ac:dyDescent="0.25">
      <c r="C12">
        <v>96</v>
      </c>
    </row>
    <row r="13" spans="3:3" x14ac:dyDescent="0.25">
      <c r="C13">
        <v>119</v>
      </c>
    </row>
    <row r="14" spans="3:3" x14ac:dyDescent="0.25">
      <c r="C14">
        <v>140</v>
      </c>
    </row>
    <row r="15" spans="3:3" x14ac:dyDescent="0.25">
      <c r="C15">
        <v>152</v>
      </c>
    </row>
    <row r="16" spans="3:3" x14ac:dyDescent="0.25">
      <c r="C16">
        <v>157</v>
      </c>
    </row>
    <row r="17" spans="3:3" x14ac:dyDescent="0.25">
      <c r="C17">
        <v>159</v>
      </c>
    </row>
    <row r="18" spans="3:3" x14ac:dyDescent="0.25">
      <c r="C18">
        <v>160</v>
      </c>
    </row>
    <row r="19" spans="3:3" x14ac:dyDescent="0.25">
      <c r="C19">
        <v>160</v>
      </c>
    </row>
    <row r="20" spans="3:3" x14ac:dyDescent="0.25">
      <c r="C20">
        <v>161</v>
      </c>
    </row>
    <row r="21" spans="3:3" x14ac:dyDescent="0.25">
      <c r="C21">
        <v>219</v>
      </c>
    </row>
    <row r="22" spans="3:3" x14ac:dyDescent="0.25">
      <c r="C22">
        <v>235</v>
      </c>
    </row>
    <row r="23" spans="3:3" x14ac:dyDescent="0.25">
      <c r="C23">
        <v>235</v>
      </c>
    </row>
    <row r="24" spans="3:3" x14ac:dyDescent="0.25">
      <c r="C24">
        <v>235</v>
      </c>
    </row>
    <row r="25" spans="3:3" x14ac:dyDescent="0.25">
      <c r="C25">
        <v>252</v>
      </c>
    </row>
    <row r="26" spans="3:3" x14ac:dyDescent="0.25">
      <c r="C26">
        <v>276</v>
      </c>
    </row>
    <row r="27" spans="3:3" x14ac:dyDescent="0.25">
      <c r="C27">
        <v>293</v>
      </c>
    </row>
    <row r="28" spans="3:3" x14ac:dyDescent="0.25">
      <c r="C28">
        <v>307</v>
      </c>
    </row>
    <row r="29" spans="3:3" x14ac:dyDescent="0.25">
      <c r="C29">
        <v>307</v>
      </c>
    </row>
    <row r="30" spans="3:3" x14ac:dyDescent="0.25">
      <c r="C30">
        <v>315</v>
      </c>
    </row>
    <row r="31" spans="3:3" x14ac:dyDescent="0.25">
      <c r="C31">
        <v>333</v>
      </c>
    </row>
    <row r="32" spans="3:3" x14ac:dyDescent="0.25">
      <c r="C32">
        <v>338</v>
      </c>
    </row>
    <row r="33" spans="3:3" x14ac:dyDescent="0.25">
      <c r="C33">
        <v>342</v>
      </c>
    </row>
    <row r="34" spans="3:3" x14ac:dyDescent="0.25">
      <c r="C34">
        <v>347</v>
      </c>
    </row>
    <row r="35" spans="3:3" x14ac:dyDescent="0.25">
      <c r="C35">
        <v>354</v>
      </c>
    </row>
    <row r="36" spans="3:3" x14ac:dyDescent="0.25">
      <c r="C36">
        <v>378</v>
      </c>
    </row>
    <row r="37" spans="3:3" x14ac:dyDescent="0.25">
      <c r="C37">
        <v>390</v>
      </c>
    </row>
    <row r="38" spans="3:3" x14ac:dyDescent="0.25">
      <c r="C38">
        <v>390</v>
      </c>
    </row>
    <row r="39" spans="3:3" x14ac:dyDescent="0.25">
      <c r="C39">
        <v>390</v>
      </c>
    </row>
    <row r="40" spans="3:3" x14ac:dyDescent="0.25">
      <c r="C40">
        <v>396</v>
      </c>
    </row>
    <row r="41" spans="3:3" x14ac:dyDescent="0.25">
      <c r="C41">
        <v>407</v>
      </c>
    </row>
    <row r="42" spans="3:3" x14ac:dyDescent="0.25">
      <c r="C42">
        <v>413</v>
      </c>
    </row>
    <row r="43" spans="3:3" x14ac:dyDescent="0.25">
      <c r="C43">
        <v>413</v>
      </c>
    </row>
    <row r="44" spans="3:3" x14ac:dyDescent="0.25">
      <c r="C44">
        <v>434</v>
      </c>
    </row>
    <row r="45" spans="3:3" x14ac:dyDescent="0.25">
      <c r="C45">
        <v>434</v>
      </c>
    </row>
    <row r="46" spans="3:3" x14ac:dyDescent="0.25">
      <c r="C46">
        <v>434</v>
      </c>
    </row>
    <row r="47" spans="3:3" x14ac:dyDescent="0.25">
      <c r="C47">
        <v>462</v>
      </c>
    </row>
    <row r="48" spans="3:3" x14ac:dyDescent="0.25">
      <c r="C48">
        <v>511</v>
      </c>
    </row>
    <row r="49" spans="3:3" x14ac:dyDescent="0.25">
      <c r="C49">
        <v>527</v>
      </c>
    </row>
    <row r="50" spans="3:3" x14ac:dyDescent="0.25">
      <c r="C50">
        <v>537</v>
      </c>
    </row>
    <row r="51" spans="3:3" x14ac:dyDescent="0.25">
      <c r="C51">
        <v>537</v>
      </c>
    </row>
    <row r="52" spans="3:3" x14ac:dyDescent="0.25">
      <c r="C52">
        <v>557</v>
      </c>
    </row>
    <row r="53" spans="3:3" x14ac:dyDescent="0.25">
      <c r="C53">
        <v>566</v>
      </c>
    </row>
    <row r="54" spans="3:3" x14ac:dyDescent="0.25">
      <c r="C54">
        <v>566</v>
      </c>
    </row>
    <row r="55" spans="3:3" x14ac:dyDescent="0.25">
      <c r="C55">
        <v>566</v>
      </c>
    </row>
    <row r="56" spans="3:3" x14ac:dyDescent="0.25">
      <c r="C56">
        <v>572</v>
      </c>
    </row>
    <row r="57" spans="3:3" x14ac:dyDescent="0.25">
      <c r="C57">
        <v>572</v>
      </c>
    </row>
    <row r="58" spans="3:3" x14ac:dyDescent="0.25">
      <c r="C58">
        <v>595</v>
      </c>
    </row>
    <row r="59" spans="3:3" x14ac:dyDescent="0.25">
      <c r="C59">
        <v>631</v>
      </c>
    </row>
    <row r="60" spans="3:3" x14ac:dyDescent="0.25">
      <c r="C60">
        <v>638</v>
      </c>
    </row>
    <row r="61" spans="3:3" x14ac:dyDescent="0.25">
      <c r="C61">
        <v>643</v>
      </c>
    </row>
    <row r="62" spans="3:3" x14ac:dyDescent="0.25">
      <c r="C62">
        <v>643</v>
      </c>
    </row>
    <row r="63" spans="3:3" x14ac:dyDescent="0.25">
      <c r="C63">
        <v>660</v>
      </c>
    </row>
    <row r="64" spans="3:3" x14ac:dyDescent="0.25">
      <c r="C64">
        <v>713</v>
      </c>
    </row>
    <row r="65" spans="3:3" x14ac:dyDescent="0.25">
      <c r="C65">
        <v>715</v>
      </c>
    </row>
    <row r="66" spans="3:3" x14ac:dyDescent="0.25">
      <c r="C66">
        <v>717</v>
      </c>
    </row>
    <row r="67" spans="3:3" x14ac:dyDescent="0.25">
      <c r="C67">
        <v>728</v>
      </c>
    </row>
    <row r="68" spans="3:3" x14ac:dyDescent="0.25">
      <c r="C68">
        <v>734</v>
      </c>
    </row>
    <row r="69" spans="3:3" x14ac:dyDescent="0.25">
      <c r="C69">
        <v>734</v>
      </c>
    </row>
    <row r="70" spans="3:3" x14ac:dyDescent="0.25">
      <c r="C70">
        <v>760</v>
      </c>
    </row>
    <row r="71" spans="3:3" x14ac:dyDescent="0.25">
      <c r="C71">
        <v>783</v>
      </c>
    </row>
    <row r="72" spans="3:3" x14ac:dyDescent="0.25">
      <c r="C72">
        <v>796</v>
      </c>
    </row>
    <row r="73" spans="3:3" x14ac:dyDescent="0.25">
      <c r="C73">
        <v>801</v>
      </c>
    </row>
    <row r="74" spans="3:3" x14ac:dyDescent="0.25">
      <c r="C74">
        <v>808</v>
      </c>
    </row>
    <row r="75" spans="3:3" x14ac:dyDescent="0.25">
      <c r="C75">
        <v>817</v>
      </c>
    </row>
    <row r="76" spans="3:3" x14ac:dyDescent="0.25">
      <c r="C76">
        <v>825</v>
      </c>
    </row>
    <row r="77" spans="3:3" x14ac:dyDescent="0.25">
      <c r="C77">
        <v>888</v>
      </c>
    </row>
    <row r="78" spans="3:3" x14ac:dyDescent="0.25">
      <c r="C78">
        <v>891</v>
      </c>
    </row>
    <row r="79" spans="3:3" x14ac:dyDescent="0.25">
      <c r="C79">
        <v>899</v>
      </c>
    </row>
    <row r="80" spans="3:3" x14ac:dyDescent="0.25">
      <c r="C80">
        <v>911</v>
      </c>
    </row>
    <row r="81" spans="3:3" x14ac:dyDescent="0.25">
      <c r="C81">
        <v>911</v>
      </c>
    </row>
    <row r="82" spans="3:3" x14ac:dyDescent="0.25">
      <c r="C82">
        <v>930</v>
      </c>
    </row>
    <row r="83" spans="3:3" x14ac:dyDescent="0.25">
      <c r="C83">
        <v>937</v>
      </c>
    </row>
    <row r="84" spans="3:3" x14ac:dyDescent="0.25">
      <c r="C84">
        <v>942</v>
      </c>
    </row>
    <row r="85" spans="3:3" x14ac:dyDescent="0.25">
      <c r="C85">
        <v>945</v>
      </c>
    </row>
    <row r="86" spans="3:3" x14ac:dyDescent="0.25">
      <c r="C86">
        <v>946</v>
      </c>
    </row>
    <row r="87" spans="3:3" x14ac:dyDescent="0.25">
      <c r="C87">
        <v>957</v>
      </c>
    </row>
    <row r="88" spans="3:3" x14ac:dyDescent="0.25">
      <c r="C88">
        <v>957</v>
      </c>
    </row>
    <row r="89" spans="3:3" x14ac:dyDescent="0.25">
      <c r="C89">
        <v>962</v>
      </c>
    </row>
    <row r="90" spans="3:3" x14ac:dyDescent="0.25">
      <c r="C90">
        <v>980</v>
      </c>
    </row>
    <row r="91" spans="3:3" x14ac:dyDescent="0.25">
      <c r="C91">
        <v>984</v>
      </c>
    </row>
  </sheetData>
  <dataConsolidate function="var">
    <dataRefs count="1">
      <dataRef ref="D2:D44" sheet="Hoja2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Victor Manuel Peguero Solano</cp:lastModifiedBy>
  <dcterms:created xsi:type="dcterms:W3CDTF">2020-12-19T20:17:28Z</dcterms:created>
  <dcterms:modified xsi:type="dcterms:W3CDTF">2021-03-23T15:28:05Z</dcterms:modified>
</cp:coreProperties>
</file>