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24\"/>
    </mc:Choice>
  </mc:AlternateContent>
  <bookViews>
    <workbookView xWindow="0" yWindow="0" windowWidth="16170" windowHeight="8175" firstSheet="1" activeTab="1"/>
  </bookViews>
  <sheets>
    <sheet name="Gráfico1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Hoja1!$A$119:$E$126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1" l="1"/>
  <c r="B158" i="1"/>
  <c r="C154" i="1"/>
  <c r="C155" i="1"/>
  <c r="A154" i="1"/>
  <c r="A155" i="1"/>
  <c r="C100" i="1"/>
  <c r="A100" i="1"/>
  <c r="C64" i="1"/>
  <c r="C65" i="1"/>
  <c r="C66" i="1"/>
  <c r="C67" i="1"/>
  <c r="C68" i="1"/>
  <c r="A64" i="1"/>
  <c r="A65" i="1"/>
  <c r="A66" i="1"/>
  <c r="A67" i="1"/>
  <c r="A68" i="1"/>
  <c r="C152" i="1"/>
  <c r="C153" i="1"/>
  <c r="A153" i="1"/>
  <c r="A152" i="1"/>
  <c r="C111" i="1"/>
  <c r="C112" i="1"/>
  <c r="C113" i="1"/>
  <c r="C114" i="1"/>
  <c r="C115" i="1"/>
  <c r="A112" i="1"/>
  <c r="A113" i="1"/>
  <c r="C96" i="1"/>
  <c r="C97" i="1"/>
  <c r="C98" i="1"/>
  <c r="C99" i="1"/>
  <c r="A96" i="1"/>
  <c r="A97" i="1"/>
  <c r="A98" i="1"/>
  <c r="A99" i="1"/>
  <c r="B69" i="1" l="1"/>
  <c r="B79" i="1"/>
  <c r="A77" i="1"/>
  <c r="C77" i="1"/>
  <c r="B127" i="1"/>
  <c r="B116" i="1"/>
  <c r="C151" i="1" l="1"/>
  <c r="A151" i="1"/>
  <c r="C150" i="1"/>
  <c r="A150" i="1"/>
  <c r="C148" i="1"/>
  <c r="C149" i="1"/>
  <c r="C156" i="1"/>
  <c r="C157" i="1"/>
  <c r="A148" i="1"/>
  <c r="A149" i="1"/>
  <c r="A156" i="1"/>
  <c r="A157" i="1"/>
  <c r="A95" i="1"/>
  <c r="C95" i="1"/>
  <c r="A114" i="1"/>
  <c r="A115" i="1"/>
  <c r="C61" i="1" l="1"/>
  <c r="C62" i="1"/>
  <c r="C63" i="1"/>
  <c r="A111" i="1"/>
  <c r="A61" i="1"/>
  <c r="A62" i="1"/>
  <c r="A63" i="1"/>
  <c r="C55" i="1"/>
  <c r="C56" i="1"/>
  <c r="C57" i="1"/>
  <c r="A55" i="1"/>
  <c r="A56" i="1"/>
  <c r="A57" i="1"/>
  <c r="C145" i="1"/>
  <c r="C146" i="1"/>
  <c r="A145" i="1"/>
  <c r="A146" i="1"/>
  <c r="C93" i="1"/>
  <c r="A93" i="1"/>
  <c r="C110" i="1"/>
  <c r="A110" i="1"/>
  <c r="C58" i="1"/>
  <c r="C59" i="1"/>
  <c r="C60" i="1"/>
  <c r="A58" i="1"/>
  <c r="A59" i="1"/>
  <c r="A60" i="1"/>
  <c r="A108" i="1" l="1"/>
  <c r="C108" i="1"/>
  <c r="A109" i="1"/>
  <c r="C109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83" i="1"/>
  <c r="C83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51" i="1"/>
  <c r="C51" i="1"/>
  <c r="A52" i="1"/>
  <c r="C52" i="1"/>
  <c r="A53" i="1"/>
  <c r="C53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15" i="1"/>
  <c r="C15" i="1"/>
  <c r="A16" i="1"/>
  <c r="C16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121" i="1"/>
  <c r="C121" i="1"/>
  <c r="A89" i="1"/>
  <c r="C89" i="1"/>
  <c r="A90" i="1"/>
  <c r="C90" i="1"/>
  <c r="A91" i="1"/>
  <c r="C91" i="1"/>
  <c r="A92" i="1"/>
  <c r="C92" i="1"/>
  <c r="A143" i="1"/>
  <c r="C143" i="1"/>
  <c r="A144" i="1"/>
  <c r="C144" i="1"/>
  <c r="A147" i="1"/>
  <c r="C147" i="1"/>
  <c r="A139" i="1"/>
  <c r="C139" i="1"/>
  <c r="A140" i="1"/>
  <c r="C140" i="1"/>
  <c r="A141" i="1"/>
  <c r="C141" i="1"/>
  <c r="A142" i="1"/>
  <c r="C142" i="1"/>
  <c r="A123" i="1"/>
  <c r="C123" i="1"/>
  <c r="A124" i="1"/>
  <c r="C124" i="1"/>
  <c r="A78" i="1"/>
  <c r="C78" i="1"/>
  <c r="A134" i="1"/>
  <c r="C134" i="1"/>
  <c r="A135" i="1"/>
  <c r="C135" i="1"/>
  <c r="A136" i="1"/>
  <c r="C136" i="1"/>
  <c r="A137" i="1"/>
  <c r="C137" i="1"/>
  <c r="A138" i="1"/>
  <c r="C138" i="1"/>
  <c r="C122" i="1" l="1"/>
  <c r="C126" i="1"/>
  <c r="A122" i="1"/>
  <c r="A126" i="1"/>
  <c r="A106" i="1"/>
  <c r="A107" i="1"/>
  <c r="C106" i="1"/>
  <c r="C107" i="1"/>
  <c r="C94" i="1"/>
  <c r="A94" i="1"/>
  <c r="C88" i="1"/>
  <c r="A88" i="1"/>
  <c r="A74" i="1"/>
  <c r="C74" i="1"/>
  <c r="A75" i="1"/>
  <c r="C75" i="1"/>
  <c r="A76" i="1"/>
  <c r="C76" i="1"/>
  <c r="A9" i="1"/>
  <c r="C9" i="1"/>
  <c r="A10" i="1"/>
  <c r="C10" i="1"/>
  <c r="A11" i="1"/>
  <c r="C11" i="1"/>
  <c r="A12" i="1"/>
  <c r="C12" i="1"/>
  <c r="A13" i="1"/>
  <c r="C13" i="1"/>
  <c r="A14" i="1"/>
  <c r="C14" i="1"/>
  <c r="A35" i="1"/>
  <c r="C35" i="1"/>
  <c r="A36" i="1"/>
  <c r="C36" i="1"/>
  <c r="A54" i="1"/>
  <c r="C54" i="1"/>
  <c r="C73" i="1"/>
  <c r="A73" i="1"/>
  <c r="A125" i="1"/>
  <c r="C125" i="1"/>
  <c r="C87" i="1" l="1"/>
  <c r="A87" i="1"/>
  <c r="C86" i="1"/>
  <c r="A86" i="1"/>
  <c r="A85" i="1" l="1"/>
  <c r="C85" i="1"/>
  <c r="A84" i="1"/>
  <c r="C84" i="1"/>
  <c r="A105" i="1"/>
  <c r="C105" i="1"/>
  <c r="A120" i="1"/>
  <c r="C120" i="1"/>
  <c r="A130" i="1" l="1"/>
</calcChain>
</file>

<file path=xl/sharedStrings.xml><?xml version="1.0" encoding="utf-8"?>
<sst xmlns="http://schemas.openxmlformats.org/spreadsheetml/2006/main" count="182" uniqueCount="47">
  <si>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</si>
  <si>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</si>
  <si>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</si>
  <si>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</si>
  <si>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</si>
  <si>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</si>
  <si>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</si>
  <si>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</si>
  <si>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</si>
  <si>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</si>
  <si>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</si>
  <si>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</si>
  <si>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</si>
  <si>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</si>
  <si>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3 Gavetas Vacías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</si>
  <si>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</si>
  <si>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</si>
  <si>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</si>
  <si>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</si>
  <si>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</si>
  <si>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GAVETA DE DEPÓSITOS LLENA</t>
  </si>
  <si>
    <t>GAVETA DE RECHAZO LLENA</t>
  </si>
  <si>
    <t>2 Gavetas Vacias + 1 Fallando</t>
  </si>
  <si>
    <t>335831786 </t>
  </si>
  <si>
    <t>335831797 </t>
  </si>
  <si>
    <t>335831916 </t>
  </si>
  <si>
    <t>335831922 </t>
  </si>
  <si>
    <t>335831765</t>
  </si>
  <si>
    <t>335831812</t>
  </si>
  <si>
    <t>335831784</t>
  </si>
  <si>
    <t>335831845</t>
  </si>
  <si>
    <t>335831850</t>
  </si>
  <si>
    <t>335831840</t>
  </si>
  <si>
    <t>335831986 </t>
  </si>
  <si>
    <t>Abatecido</t>
  </si>
  <si>
    <t>En Servicio</t>
  </si>
  <si>
    <t>335832086 </t>
  </si>
  <si>
    <t>335832077 </t>
  </si>
  <si>
    <t>335832188 </t>
  </si>
  <si>
    <t>335832247 </t>
  </si>
  <si>
    <t>335832311 </t>
  </si>
  <si>
    <t>335831393 </t>
  </si>
  <si>
    <t>335832310 </t>
  </si>
  <si>
    <t>335832487 </t>
  </si>
  <si>
    <t>Incidente Atendido</t>
  </si>
  <si>
    <t>335832591 </t>
  </si>
  <si>
    <t>335832585 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</si>
</sst>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abSelected="1" topLeftCell="A52" zoomScale="80" zoomScaleNormal="80" workbookViewId="0">
      <selection activeCell="D77" sqref="D77:D78"/>
    </sheetView>
  </sheetViews>
  <sheetFormatPr baseColWidth="10" defaultColWidth="52.7109375" defaultRowHeight="15" x14ac:dyDescent="0.25"/>
  <cols>
    <col min="1" max="1" width="25.7109375" bestFit="1" customWidth="1"/>
    <col min="2" max="2" width="18" style="7" bestFit="1" customWidth="1"/>
    <col min="3" max="3" width="57.42578125" bestFit="1" customWidth="1"/>
    <col min="4" max="4" width="39.28515625" bestFit="1" customWidth="1"/>
    <col min="5" max="5" width="24.28515625" customWidth="1"/>
  </cols>
  <sheetData>
    <row r="1" spans="1:5" ht="22.5" customHeight="1" x14ac:dyDescent="0.25">
      <c r="A1" s="46" t="s">
        <v>1</v>
      </c>
      <c r="B1" s="47"/>
      <c r="C1" s="47"/>
      <c r="D1" s="47"/>
      <c r="E1" s="48"/>
    </row>
    <row r="2" spans="1:5" ht="25.5" customHeight="1" x14ac:dyDescent="0.25">
      <c r="A2" s="49" t="s">
        <v>0</v>
      </c>
      <c r="B2" s="50"/>
      <c r="C2" s="50"/>
      <c r="D2" s="50"/>
      <c r="E2" s="51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44279.25</v>
      </c>
      <c r="C4" s="1"/>
      <c r="D4" s="1"/>
      <c r="E4" s="16"/>
    </row>
    <row r="5" spans="1:5" ht="18.75" thickBot="1" x14ac:dyDescent="0.3">
      <c r="A5" s="12" t="s">
        <v>3</v>
      </c>
      <c r="B5" s="14">
        <v>44279.708333333336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customHeight="1" x14ac:dyDescent="0.25">
      <c r="A7" s="52" t="s">
        <v>4</v>
      </c>
      <c r="B7" s="53"/>
      <c r="C7" s="53"/>
      <c r="D7" s="53"/>
      <c r="E7" s="54"/>
    </row>
    <row r="8" spans="1:5" ht="18" x14ac:dyDescent="0.25">
      <c r="A8" s="2" t="s">
        <v>5</v>
      </c>
      <c r="B8" s="2" t="s">
        <v>6</v>
      </c>
      <c r="C8" s="2" t="s">
        <v>7</v>
      </c>
      <c r="D8" s="17" t="s">
        <v>8</v>
      </c>
      <c r="E8" s="17" t="s">
        <v>9</v>
      </c>
    </row>
    <row r="9" spans="1:5" ht="18" x14ac:dyDescent="0.25">
      <c r="A9" s="27" t="str">
        <f>VLOOKUP(B9,'[1]LISTADO ATM'!$A$2:$C$822,3,0)</f>
        <v>SUR</v>
      </c>
      <c r="B9" s="4">
        <v>962</v>
      </c>
      <c r="C9" s="4" t="str">
        <f>VLOOKUP(B9,'[1]LISTADO ATM'!$A$2:$B$822,2,0)</f>
        <v xml:space="preserve">ATM Oficina Villa Ofelia II (San Juan) </v>
      </c>
      <c r="D9" s="22" t="s">
        <v>34</v>
      </c>
      <c r="E9" s="31" t="s">
        <v>30</v>
      </c>
    </row>
    <row r="10" spans="1:5" ht="18" x14ac:dyDescent="0.25">
      <c r="A10" s="27" t="str">
        <f>VLOOKUP(B10,'[1]LISTADO ATM'!$A$2:$C$822,3,0)</f>
        <v>DISTRITO NACIONAL</v>
      </c>
      <c r="B10" s="4">
        <v>911</v>
      </c>
      <c r="C10" s="4" t="str">
        <f>VLOOKUP(B10,'[1]LISTADO ATM'!$A$2:$B$822,2,0)</f>
        <v xml:space="preserve">ATM Oficina Venezuela II </v>
      </c>
      <c r="D10" s="22" t="s">
        <v>34</v>
      </c>
      <c r="E10" s="25">
        <v>335831737</v>
      </c>
    </row>
    <row r="11" spans="1:5" ht="18" x14ac:dyDescent="0.25">
      <c r="A11" s="27" t="str">
        <f>VLOOKUP(B11,'[1]LISTADO ATM'!$A$2:$C$822,3,0)</f>
        <v>ESTE</v>
      </c>
      <c r="B11" s="4">
        <v>114</v>
      </c>
      <c r="C11" s="4" t="str">
        <f>VLOOKUP(B11,'[1]LISTADO ATM'!$A$2:$B$822,2,0)</f>
        <v xml:space="preserve">ATM Oficina Hato Mayor </v>
      </c>
      <c r="D11" s="22" t="s">
        <v>34</v>
      </c>
      <c r="E11" s="25" t="s">
        <v>29</v>
      </c>
    </row>
    <row r="12" spans="1:5" ht="18" x14ac:dyDescent="0.25">
      <c r="A12" s="27" t="str">
        <f>VLOOKUP(B12,'[1]LISTADO ATM'!$A$2:$C$822,3,0)</f>
        <v>NORTE</v>
      </c>
      <c r="B12" s="4">
        <v>350</v>
      </c>
      <c r="C12" s="4" t="str">
        <f>VLOOKUP(B12,'[1]LISTADO ATM'!$A$2:$B$822,2,0)</f>
        <v xml:space="preserve">ATM Oficina Villa Tapia </v>
      </c>
      <c r="D12" s="22" t="s">
        <v>34</v>
      </c>
      <c r="E12" s="25" t="s">
        <v>24</v>
      </c>
    </row>
    <row r="13" spans="1:5" ht="18" x14ac:dyDescent="0.25">
      <c r="A13" s="27" t="str">
        <f>VLOOKUP(B13,'[1]LISTADO ATM'!$A$2:$C$822,3,0)</f>
        <v>DISTRITO NACIONAL</v>
      </c>
      <c r="B13" s="4">
        <v>596</v>
      </c>
      <c r="C13" s="4" t="str">
        <f>VLOOKUP(B13,'[1]LISTADO ATM'!$A$2:$B$822,2,0)</f>
        <v xml:space="preserve">ATM Autobanco Malecón Center </v>
      </c>
      <c r="D13" s="22" t="s">
        <v>34</v>
      </c>
      <c r="E13" s="25">
        <v>335828618</v>
      </c>
    </row>
    <row r="14" spans="1:5" ht="18" x14ac:dyDescent="0.25">
      <c r="A14" s="27" t="str">
        <f>VLOOKUP(B14,'[1]LISTADO ATM'!$A$2:$C$822,3,0)</f>
        <v>DISTRITO NACIONAL</v>
      </c>
      <c r="B14" s="4">
        <v>753</v>
      </c>
      <c r="C14" s="4" t="str">
        <f>VLOOKUP(B14,'[1]LISTADO ATM'!$A$2:$B$822,2,0)</f>
        <v xml:space="preserve">ATM S/M Nacional Tiradentes </v>
      </c>
      <c r="D14" s="22" t="s">
        <v>34</v>
      </c>
      <c r="E14" s="21">
        <v>335829868</v>
      </c>
    </row>
    <row r="15" spans="1:5" ht="18" x14ac:dyDescent="0.25">
      <c r="A15" s="27" t="str">
        <f>VLOOKUP(B15,'[1]LISTADO ATM'!$A$2:$C$822,3,0)</f>
        <v>DISTRITO NACIONAL</v>
      </c>
      <c r="B15" s="4">
        <v>658</v>
      </c>
      <c r="C15" s="4" t="str">
        <f>VLOOKUP(B15,'[1]LISTADO ATM'!$A$2:$B$822,2,0)</f>
        <v>ATM Cámara de Cuentas</v>
      </c>
      <c r="D15" s="22" t="s">
        <v>34</v>
      </c>
      <c r="E15" s="21">
        <v>335830415</v>
      </c>
    </row>
    <row r="16" spans="1:5" ht="18" x14ac:dyDescent="0.25">
      <c r="A16" s="27" t="str">
        <f>VLOOKUP(B16,'[1]LISTADO ATM'!$A$2:$C$822,3,0)</f>
        <v>DISTRITO NACIONAL</v>
      </c>
      <c r="B16" s="4">
        <v>564</v>
      </c>
      <c r="C16" s="4" t="str">
        <f>VLOOKUP(B16,'[1]LISTADO ATM'!$A$2:$B$822,2,0)</f>
        <v xml:space="preserve">ATM Ministerio de Agricultura </v>
      </c>
      <c r="D16" s="22" t="s">
        <v>34</v>
      </c>
      <c r="E16" s="21">
        <v>335831060</v>
      </c>
    </row>
    <row r="17" spans="1:5" ht="18" x14ac:dyDescent="0.25">
      <c r="A17" s="27" t="str">
        <f>VLOOKUP(B17,'[1]LISTADO ATM'!$A$2:$C$822,3,0)</f>
        <v>NORTE</v>
      </c>
      <c r="B17" s="4">
        <v>747</v>
      </c>
      <c r="C17" s="4" t="str">
        <f>VLOOKUP(B17,'[1]LISTADO ATM'!$A$2:$B$822,2,0)</f>
        <v xml:space="preserve">ATM Club BR (Santiago) </v>
      </c>
      <c r="D17" s="22" t="s">
        <v>34</v>
      </c>
      <c r="E17" s="25">
        <v>335831254</v>
      </c>
    </row>
    <row r="18" spans="1:5" ht="18" x14ac:dyDescent="0.25">
      <c r="A18" s="27" t="str">
        <f>VLOOKUP(B18,'[1]LISTADO ATM'!$A$2:$C$822,3,0)</f>
        <v>DISTRITO NACIONAL</v>
      </c>
      <c r="B18" s="4">
        <v>785</v>
      </c>
      <c r="C18" s="4" t="str">
        <f>VLOOKUP(B18,'[1]LISTADO ATM'!$A$2:$B$822,2,0)</f>
        <v xml:space="preserve">ATM S/M Nacional Máximo Gómez </v>
      </c>
      <c r="D18" s="22" t="s">
        <v>34</v>
      </c>
      <c r="E18" s="25">
        <v>335831359</v>
      </c>
    </row>
    <row r="19" spans="1:5" ht="18" x14ac:dyDescent="0.25">
      <c r="A19" s="27" t="str">
        <f>VLOOKUP(B19,'[1]LISTADO ATM'!$A$2:$C$822,3,0)</f>
        <v>DISTRITO NACIONAL</v>
      </c>
      <c r="B19" s="4">
        <v>896</v>
      </c>
      <c r="C19" s="4" t="str">
        <f>VLOOKUP(B19,'[1]LISTADO ATM'!$A$2:$B$822,2,0)</f>
        <v xml:space="preserve">ATM Campamento Militar 16 de Agosto I </v>
      </c>
      <c r="D19" s="22" t="s">
        <v>34</v>
      </c>
      <c r="E19" s="21">
        <v>335828466</v>
      </c>
    </row>
    <row r="20" spans="1:5" ht="18" x14ac:dyDescent="0.25">
      <c r="A20" s="27" t="str">
        <f>VLOOKUP(B20,'[1]LISTADO ATM'!$A$2:$C$822,3,0)</f>
        <v>DISTRITO NACIONAL</v>
      </c>
      <c r="B20" s="4">
        <v>525</v>
      </c>
      <c r="C20" s="4" t="str">
        <f>VLOOKUP(B20,'[1]LISTADO ATM'!$A$2:$B$822,2,0)</f>
        <v>ATM S/M Bravo Las Americas</v>
      </c>
      <c r="D20" s="22" t="s">
        <v>34</v>
      </c>
      <c r="E20" s="21">
        <v>335831694</v>
      </c>
    </row>
    <row r="21" spans="1:5" ht="18" x14ac:dyDescent="0.25">
      <c r="A21" s="27" t="str">
        <f>VLOOKUP(B21,'[1]LISTADO ATM'!$A$2:$C$822,3,0)</f>
        <v>SUR</v>
      </c>
      <c r="B21" s="4">
        <v>44</v>
      </c>
      <c r="C21" s="4" t="str">
        <f>VLOOKUP(B21,'[1]LISTADO ATM'!$A$2:$B$822,2,0)</f>
        <v xml:space="preserve">ATM Oficina Pedernales </v>
      </c>
      <c r="D21" s="22" t="s">
        <v>34</v>
      </c>
      <c r="E21" s="21">
        <v>335831707</v>
      </c>
    </row>
    <row r="22" spans="1:5" ht="18" x14ac:dyDescent="0.25">
      <c r="A22" s="27" t="str">
        <f>VLOOKUP(B22,'[1]LISTADO ATM'!$A$2:$C$822,3,0)</f>
        <v>DISTRITO NACIONAL</v>
      </c>
      <c r="B22" s="4">
        <v>461</v>
      </c>
      <c r="C22" s="4" t="str">
        <f>VLOOKUP(B22,'[1]LISTADO ATM'!$A$2:$B$822,2,0)</f>
        <v xml:space="preserve">ATM Autobanco Sarasota I </v>
      </c>
      <c r="D22" s="22" t="s">
        <v>34</v>
      </c>
      <c r="E22" s="21">
        <v>335831727</v>
      </c>
    </row>
    <row r="23" spans="1:5" ht="18" x14ac:dyDescent="0.25">
      <c r="A23" s="27" t="str">
        <f>VLOOKUP(B23,'[1]LISTADO ATM'!$A$2:$C$822,3,0)</f>
        <v>DISTRITO NACIONAL</v>
      </c>
      <c r="B23" s="4">
        <v>617</v>
      </c>
      <c r="C23" s="4" t="str">
        <f>VLOOKUP(B23,'[1]LISTADO ATM'!$A$2:$B$822,2,0)</f>
        <v xml:space="preserve">ATM Guardia Presidencial </v>
      </c>
      <c r="D23" s="22" t="s">
        <v>34</v>
      </c>
      <c r="E23" s="21">
        <v>335831730</v>
      </c>
    </row>
    <row r="24" spans="1:5" ht="18" x14ac:dyDescent="0.25">
      <c r="A24" s="27" t="str">
        <f>VLOOKUP(B24,'[1]LISTADO ATM'!$A$2:$C$822,3,0)</f>
        <v>DISTRITO NACIONAL</v>
      </c>
      <c r="B24" s="4">
        <v>620</v>
      </c>
      <c r="C24" s="4" t="str">
        <f>VLOOKUP(B24,'[1]LISTADO ATM'!$A$2:$B$822,2,0)</f>
        <v xml:space="preserve">ATM Ministerio de Medio Ambiente </v>
      </c>
      <c r="D24" s="22" t="s">
        <v>34</v>
      </c>
      <c r="E24" s="21">
        <v>335831731</v>
      </c>
    </row>
    <row r="25" spans="1:5" ht="18" x14ac:dyDescent="0.25">
      <c r="A25" s="27" t="str">
        <f>VLOOKUP(B25,'[1]LISTADO ATM'!$A$2:$C$822,3,0)</f>
        <v>DISTRITO NACIONAL</v>
      </c>
      <c r="B25" s="4">
        <v>235</v>
      </c>
      <c r="C25" s="4" t="str">
        <f>VLOOKUP(B25,'[1]LISTADO ATM'!$A$2:$B$822,2,0)</f>
        <v xml:space="preserve">ATM Oficina Multicentro La Sirena San Isidro </v>
      </c>
      <c r="D25" s="22" t="s">
        <v>34</v>
      </c>
      <c r="E25" s="21">
        <v>335831733</v>
      </c>
    </row>
    <row r="26" spans="1:5" ht="18" x14ac:dyDescent="0.25">
      <c r="A26" s="27" t="str">
        <f>VLOOKUP(B26,'[1]LISTADO ATM'!$A$2:$C$822,3,0)</f>
        <v>NORTE</v>
      </c>
      <c r="B26" s="4">
        <v>171</v>
      </c>
      <c r="C26" s="4" t="str">
        <f>VLOOKUP(B26,'[1]LISTADO ATM'!$A$2:$B$822,2,0)</f>
        <v xml:space="preserve">ATM Oficina Moca </v>
      </c>
      <c r="D26" s="22" t="s">
        <v>34</v>
      </c>
      <c r="E26" s="25">
        <v>335831736</v>
      </c>
    </row>
    <row r="27" spans="1:5" ht="18" x14ac:dyDescent="0.25">
      <c r="A27" s="27" t="str">
        <f>VLOOKUP(B27,'[1]LISTADO ATM'!$A$2:$C$822,3,0)</f>
        <v>NORTE</v>
      </c>
      <c r="B27" s="4">
        <v>8</v>
      </c>
      <c r="C27" s="4" t="str">
        <f>VLOOKUP(B27,'[1]LISTADO ATM'!$A$2:$B$822,2,0)</f>
        <v>ATM Autoservicio Yaque</v>
      </c>
      <c r="D27" s="22" t="s">
        <v>34</v>
      </c>
      <c r="E27" s="21" t="s">
        <v>23</v>
      </c>
    </row>
    <row r="28" spans="1:5" ht="18" x14ac:dyDescent="0.25">
      <c r="A28" s="27" t="str">
        <f>VLOOKUP(B28,'[1]LISTADO ATM'!$A$2:$C$822,3,0)</f>
        <v>DISTRITO NACIONAL</v>
      </c>
      <c r="B28" s="4">
        <v>438</v>
      </c>
      <c r="C28" s="4" t="str">
        <f>VLOOKUP(B28,'[1]LISTADO ATM'!$A$2:$B$822,2,0)</f>
        <v xml:space="preserve">ATM Autobanco Torre IV </v>
      </c>
      <c r="D28" s="22" t="s">
        <v>34</v>
      </c>
      <c r="E28" s="21" t="s">
        <v>25</v>
      </c>
    </row>
    <row r="29" spans="1:5" ht="18" x14ac:dyDescent="0.25">
      <c r="A29" s="27" t="str">
        <f>VLOOKUP(B29,'[1]LISTADO ATM'!$A$2:$C$822,3,0)</f>
        <v>DISTRITO NACIONAL</v>
      </c>
      <c r="B29" s="4">
        <v>377</v>
      </c>
      <c r="C29" s="4" t="str">
        <f>VLOOKUP(B29,'[1]LISTADO ATM'!$A$2:$B$822,2,0)</f>
        <v>ATM Estación del Metro Eduardo Brito</v>
      </c>
      <c r="D29" s="22" t="s">
        <v>34</v>
      </c>
      <c r="E29" s="21" t="s">
        <v>28</v>
      </c>
    </row>
    <row r="30" spans="1:5" ht="18" x14ac:dyDescent="0.25">
      <c r="A30" s="27" t="str">
        <f>VLOOKUP(B30,'[1]LISTADO ATM'!$A$2:$C$822,3,0)</f>
        <v>NORTE</v>
      </c>
      <c r="B30" s="4">
        <v>903</v>
      </c>
      <c r="C30" s="4" t="str">
        <f>VLOOKUP(B30,'[1]LISTADO ATM'!$A$2:$B$822,2,0)</f>
        <v xml:space="preserve">ATM Oficina La Vega Real I </v>
      </c>
      <c r="D30" s="22" t="s">
        <v>34</v>
      </c>
      <c r="E30" s="21" t="s">
        <v>31</v>
      </c>
    </row>
    <row r="31" spans="1:5" ht="18" x14ac:dyDescent="0.25">
      <c r="A31" s="27" t="str">
        <f>VLOOKUP(B31,'[1]LISTADO ATM'!$A$2:$C$822,3,0)</f>
        <v>NORTE</v>
      </c>
      <c r="B31" s="4">
        <v>77</v>
      </c>
      <c r="C31" s="4" t="str">
        <f>VLOOKUP(B31,'[1]LISTADO ATM'!$A$2:$B$822,2,0)</f>
        <v xml:space="preserve">ATM Oficina Cruce de Imbert </v>
      </c>
      <c r="D31" s="22" t="s">
        <v>34</v>
      </c>
      <c r="E31" s="21" t="s">
        <v>32</v>
      </c>
    </row>
    <row r="32" spans="1:5" ht="18" x14ac:dyDescent="0.25">
      <c r="A32" s="27" t="str">
        <f>VLOOKUP(B32,'[1]LISTADO ATM'!$A$2:$C$822,3,0)</f>
        <v>DISTRITO NACIONAL</v>
      </c>
      <c r="B32" s="4">
        <v>441</v>
      </c>
      <c r="C32" s="4" t="str">
        <f>VLOOKUP(B32,'[1]LISTADO ATM'!$A$2:$B$822,2,0)</f>
        <v>ATM Estacion de Servicio Romulo Betancour</v>
      </c>
      <c r="D32" s="22" t="s">
        <v>34</v>
      </c>
      <c r="E32" s="21" t="s">
        <v>36</v>
      </c>
    </row>
    <row r="33" spans="1:5" ht="18" x14ac:dyDescent="0.25">
      <c r="A33" s="27" t="str">
        <f>VLOOKUP(B33,'[1]LISTADO ATM'!$A$2:$C$822,3,0)</f>
        <v>SUR</v>
      </c>
      <c r="B33" s="4">
        <v>84</v>
      </c>
      <c r="C33" s="4" t="str">
        <f>VLOOKUP(B33,'[1]LISTADO ATM'!$A$2:$B$822,2,0)</f>
        <v xml:space="preserve">ATM Oficina Multicentro Sirena San Cristóbal </v>
      </c>
      <c r="D33" s="22" t="s">
        <v>34</v>
      </c>
      <c r="E33" s="21" t="s">
        <v>37</v>
      </c>
    </row>
    <row r="34" spans="1:5" ht="18" x14ac:dyDescent="0.25">
      <c r="A34" s="27" t="str">
        <f>VLOOKUP(B34,'[1]LISTADO ATM'!$A$2:$C$822,3,0)</f>
        <v>DISTRITO NACIONAL</v>
      </c>
      <c r="B34" s="4">
        <v>993</v>
      </c>
      <c r="C34" s="4" t="str">
        <f>VLOOKUP(B34,'[1]LISTADO ATM'!$A$2:$B$822,2,0)</f>
        <v xml:space="preserve">ATM Centro Medico Integral II </v>
      </c>
      <c r="D34" s="22" t="s">
        <v>34</v>
      </c>
      <c r="E34" s="21" t="s">
        <v>40</v>
      </c>
    </row>
    <row r="35" spans="1:5" ht="18" x14ac:dyDescent="0.25">
      <c r="A35" s="27" t="str">
        <f>VLOOKUP(B35,'[1]LISTADO ATM'!$A$2:$C$822,3,0)</f>
        <v>SUR</v>
      </c>
      <c r="B35" s="4">
        <v>825</v>
      </c>
      <c r="C35" s="4" t="str">
        <f>VLOOKUP(B35,'[1]LISTADO ATM'!$A$2:$B$822,2,0)</f>
        <v xml:space="preserve">ATM Estacion Eco Cibeles (Las Matas de Farfán) </v>
      </c>
      <c r="D35" s="22" t="s">
        <v>34</v>
      </c>
      <c r="E35" s="21">
        <v>335832230</v>
      </c>
    </row>
    <row r="36" spans="1:5" ht="18" x14ac:dyDescent="0.25">
      <c r="A36" s="27" t="str">
        <f>VLOOKUP(B36,'[1]LISTADO ATM'!$A$2:$C$822,3,0)</f>
        <v>DISTRITO NACIONAL</v>
      </c>
      <c r="B36" s="4">
        <v>593</v>
      </c>
      <c r="C36" s="4" t="str">
        <f>VLOOKUP(B36,'[1]LISTADO ATM'!$A$2:$B$822,2,0)</f>
        <v xml:space="preserve">ATM Ministerio Fuerzas Armadas II </v>
      </c>
      <c r="D36" s="22" t="s">
        <v>34</v>
      </c>
      <c r="E36" s="21">
        <v>335832069</v>
      </c>
    </row>
    <row r="37" spans="1:5" ht="18" x14ac:dyDescent="0.25">
      <c r="A37" s="27" t="str">
        <f>VLOOKUP(B37,'[1]LISTADO ATM'!$A$2:$C$822,3,0)</f>
        <v>NORTE</v>
      </c>
      <c r="B37" s="4">
        <v>383</v>
      </c>
      <c r="C37" s="4" t="str">
        <f>VLOOKUP(B37,'[1]LISTADO ATM'!$A$2:$B$822,2,0)</f>
        <v>ATM S/M Daniel (Dajabón)</v>
      </c>
      <c r="D37" s="22" t="s">
        <v>34</v>
      </c>
      <c r="E37" s="21">
        <v>335832047</v>
      </c>
    </row>
    <row r="38" spans="1:5" ht="18" x14ac:dyDescent="0.25">
      <c r="A38" s="27" t="str">
        <f>VLOOKUP(B38,'[1]LISTADO ATM'!$A$2:$C$822,3,0)</f>
        <v>DISTRITO NACIONAL</v>
      </c>
      <c r="B38" s="4">
        <v>312</v>
      </c>
      <c r="C38" s="4" t="str">
        <f>VLOOKUP(B38,'[1]LISTADO ATM'!$A$2:$B$822,2,0)</f>
        <v xml:space="preserve">ATM Oficina Tiradentes II (Naco) </v>
      </c>
      <c r="D38" s="22" t="s">
        <v>34</v>
      </c>
      <c r="E38" s="21">
        <v>335832418</v>
      </c>
    </row>
    <row r="39" spans="1:5" ht="18" x14ac:dyDescent="0.25">
      <c r="A39" s="27" t="str">
        <f>VLOOKUP(B39,'[1]LISTADO ATM'!$A$2:$C$822,3,0)</f>
        <v>DISTRITO NACIONAL</v>
      </c>
      <c r="B39" s="4">
        <v>539</v>
      </c>
      <c r="C39" s="4" t="str">
        <f>VLOOKUP(B39,'[1]LISTADO ATM'!$A$2:$B$822,2,0)</f>
        <v>ATM S/M La Cadena Los Proceres</v>
      </c>
      <c r="D39" s="22" t="s">
        <v>34</v>
      </c>
      <c r="E39" s="21">
        <v>335830205</v>
      </c>
    </row>
    <row r="40" spans="1:5" ht="18" x14ac:dyDescent="0.25">
      <c r="A40" s="27" t="str">
        <f>VLOOKUP(B40,'[1]LISTADO ATM'!$A$2:$C$822,3,0)</f>
        <v>DISTRITO NACIONAL</v>
      </c>
      <c r="B40" s="4">
        <v>437</v>
      </c>
      <c r="C40" s="4" t="str">
        <f>VLOOKUP(B40,'[1]LISTADO ATM'!$A$2:$B$822,2,0)</f>
        <v xml:space="preserve">ATM Autobanco Torre III </v>
      </c>
      <c r="D40" s="22" t="s">
        <v>34</v>
      </c>
      <c r="E40" s="21">
        <v>335831368</v>
      </c>
    </row>
    <row r="41" spans="1:5" ht="18" x14ac:dyDescent="0.25">
      <c r="A41" s="27" t="str">
        <f>VLOOKUP(B41,'[1]LISTADO ATM'!$A$2:$C$822,3,0)</f>
        <v>DISTRITO NACIONAL</v>
      </c>
      <c r="B41" s="4">
        <v>39</v>
      </c>
      <c r="C41" s="4" t="str">
        <f>VLOOKUP(B41,'[1]LISTADO ATM'!$A$2:$B$822,2,0)</f>
        <v xml:space="preserve">ATM Oficina Ovando </v>
      </c>
      <c r="D41" s="22" t="s">
        <v>34</v>
      </c>
      <c r="E41" s="21">
        <v>335831545</v>
      </c>
    </row>
    <row r="42" spans="1:5" ht="18" x14ac:dyDescent="0.25">
      <c r="A42" s="27" t="str">
        <f>VLOOKUP(B42,'[1]LISTADO ATM'!$A$2:$C$822,3,0)</f>
        <v>DISTRITO NACIONAL</v>
      </c>
      <c r="B42" s="4">
        <v>587</v>
      </c>
      <c r="C42" s="4" t="str">
        <f>VLOOKUP(B42,'[1]LISTADO ATM'!$A$2:$B$822,2,0)</f>
        <v xml:space="preserve">ATM Cuerpo de Ayudantes Militares </v>
      </c>
      <c r="D42" s="22" t="s">
        <v>34</v>
      </c>
      <c r="E42" s="21">
        <v>335831549</v>
      </c>
    </row>
    <row r="43" spans="1:5" ht="18" x14ac:dyDescent="0.25">
      <c r="A43" s="27" t="str">
        <f>VLOOKUP(B43,'[1]LISTADO ATM'!$A$2:$C$822,3,0)</f>
        <v>DISTRITO NACIONAL</v>
      </c>
      <c r="B43" s="4">
        <v>745</v>
      </c>
      <c r="C43" s="4" t="str">
        <f>VLOOKUP(B43,'[1]LISTADO ATM'!$A$2:$B$822,2,0)</f>
        <v xml:space="preserve">ATM Oficina Ave. Duarte </v>
      </c>
      <c r="D43" s="22" t="s">
        <v>34</v>
      </c>
      <c r="E43" s="21">
        <v>335831685</v>
      </c>
    </row>
    <row r="44" spans="1:5" ht="18" x14ac:dyDescent="0.25">
      <c r="A44" s="27" t="str">
        <f>VLOOKUP(B44,'[1]LISTADO ATM'!$A$2:$C$822,3,0)</f>
        <v>DISTRITO NACIONAL</v>
      </c>
      <c r="B44" s="4">
        <v>558</v>
      </c>
      <c r="C44" s="4" t="str">
        <f>VLOOKUP(B44,'[1]LISTADO ATM'!$A$2:$B$822,2,0)</f>
        <v xml:space="preserve">ATM Base Naval 27 de Febrero (Sans Soucí) </v>
      </c>
      <c r="D44" s="22" t="s">
        <v>34</v>
      </c>
      <c r="E44" s="21">
        <v>335831688</v>
      </c>
    </row>
    <row r="45" spans="1:5" ht="18" x14ac:dyDescent="0.25">
      <c r="A45" s="27" t="str">
        <f>VLOOKUP(B45,'[1]LISTADO ATM'!$A$2:$C$822,3,0)</f>
        <v>SUR</v>
      </c>
      <c r="B45" s="4">
        <v>6</v>
      </c>
      <c r="C45" s="4" t="str">
        <f>VLOOKUP(B45,'[1]LISTADO ATM'!$A$2:$B$822,2,0)</f>
        <v xml:space="preserve">ATM Plaza WAO San Juan </v>
      </c>
      <c r="D45" s="22" t="s">
        <v>34</v>
      </c>
      <c r="E45" s="21">
        <v>335831697</v>
      </c>
    </row>
    <row r="46" spans="1:5" ht="18" x14ac:dyDescent="0.25">
      <c r="A46" s="27" t="str">
        <f>VLOOKUP(B46,'[1]LISTADO ATM'!$A$2:$C$822,3,0)</f>
        <v>DISTRITO NACIONAL</v>
      </c>
      <c r="B46" s="4">
        <v>194</v>
      </c>
      <c r="C46" s="4" t="str">
        <f>VLOOKUP(B46,'[1]LISTADO ATM'!$A$2:$B$822,2,0)</f>
        <v xml:space="preserve">ATM UNP Pantoja </v>
      </c>
      <c r="D46" s="22" t="s">
        <v>34</v>
      </c>
      <c r="E46" s="21">
        <v>335831722</v>
      </c>
    </row>
    <row r="47" spans="1:5" ht="18" x14ac:dyDescent="0.25">
      <c r="A47" s="27" t="str">
        <f>VLOOKUP(B47,'[1]LISTADO ATM'!$A$2:$C$822,3,0)</f>
        <v>DISTRITO NACIONAL</v>
      </c>
      <c r="B47" s="4">
        <v>755</v>
      </c>
      <c r="C47" s="4" t="str">
        <f>VLOOKUP(B47,'[1]LISTADO ATM'!$A$2:$B$822,2,0)</f>
        <v xml:space="preserve">ATM Oficina Galería del Este (Plaza) </v>
      </c>
      <c r="D47" s="22" t="s">
        <v>34</v>
      </c>
      <c r="E47" s="21">
        <v>335831732</v>
      </c>
    </row>
    <row r="48" spans="1:5" ht="18" x14ac:dyDescent="0.25">
      <c r="A48" s="27" t="str">
        <f>VLOOKUP(B48,'[1]LISTADO ATM'!$A$2:$C$822,3,0)</f>
        <v>DISTRITO NACIONAL</v>
      </c>
      <c r="B48" s="4">
        <v>938</v>
      </c>
      <c r="C48" s="4" t="str">
        <f>VLOOKUP(B48,'[1]LISTADO ATM'!$A$2:$B$822,2,0)</f>
        <v xml:space="preserve">ATM Autobanco Oficina Filadelfia Plaza </v>
      </c>
      <c r="D48" s="22" t="s">
        <v>34</v>
      </c>
      <c r="E48" s="21">
        <v>335831745</v>
      </c>
    </row>
    <row r="49" spans="1:5" ht="18" x14ac:dyDescent="0.25">
      <c r="A49" s="27" t="str">
        <f>VLOOKUP(B49,'[1]LISTADO ATM'!$A$2:$C$822,3,0)</f>
        <v>NORTE</v>
      </c>
      <c r="B49" s="4">
        <v>290</v>
      </c>
      <c r="C49" s="4" t="str">
        <f>VLOOKUP(B49,'[1]LISTADO ATM'!$A$2:$B$822,2,0)</f>
        <v xml:space="preserve">ATM Oficina San Francisco de Macorís </v>
      </c>
      <c r="D49" s="22" t="s">
        <v>34</v>
      </c>
      <c r="E49" s="21">
        <v>335831742</v>
      </c>
    </row>
    <row r="50" spans="1:5" ht="18" x14ac:dyDescent="0.25">
      <c r="A50" s="27" t="str">
        <f>VLOOKUP(B50,'[1]LISTADO ATM'!$A$2:$C$822,3,0)</f>
        <v>DISTRITO NACIONAL</v>
      </c>
      <c r="B50" s="4">
        <v>725</v>
      </c>
      <c r="C50" s="4" t="str">
        <f>VLOOKUP(B50,'[1]LISTADO ATM'!$A$2:$B$822,2,0)</f>
        <v xml:space="preserve">ATM El Huacal II  </v>
      </c>
      <c r="D50" s="22" t="s">
        <v>34</v>
      </c>
      <c r="E50" s="21">
        <v>335831825</v>
      </c>
    </row>
    <row r="51" spans="1:5" ht="18" x14ac:dyDescent="0.25">
      <c r="A51" s="27" t="str">
        <f>VLOOKUP(B51,'[1]LISTADO ATM'!$A$2:$C$822,3,0)</f>
        <v>NORTE</v>
      </c>
      <c r="B51" s="4">
        <v>985</v>
      </c>
      <c r="C51" s="4" t="str">
        <f>VLOOKUP(B51,'[1]LISTADO ATM'!$A$2:$B$822,2,0)</f>
        <v xml:space="preserve">ATM Oficina Dajabón II </v>
      </c>
      <c r="D51" s="22" t="s">
        <v>34</v>
      </c>
      <c r="E51" s="21" t="s">
        <v>38</v>
      </c>
    </row>
    <row r="52" spans="1:5" ht="18" x14ac:dyDescent="0.25">
      <c r="A52" s="27" t="str">
        <f>VLOOKUP(B52,'[1]LISTADO ATM'!$A$2:$C$822,3,0)</f>
        <v>NORTE</v>
      </c>
      <c r="B52" s="4">
        <v>538</v>
      </c>
      <c r="C52" s="4" t="str">
        <f>VLOOKUP(B52,'[1]LISTADO ATM'!$A$2:$B$822,2,0)</f>
        <v>ATM  Autoservicio San Fco. Macorís</v>
      </c>
      <c r="D52" s="22" t="s">
        <v>34</v>
      </c>
      <c r="E52" s="21">
        <v>335832105</v>
      </c>
    </row>
    <row r="53" spans="1:5" ht="18" x14ac:dyDescent="0.25">
      <c r="A53" s="27" t="str">
        <f>VLOOKUP(B53,'[1]LISTADO ATM'!$A$2:$C$822,3,0)</f>
        <v>DISTRITO NACIONAL</v>
      </c>
      <c r="B53" s="4">
        <v>860</v>
      </c>
      <c r="C53" s="4" t="str">
        <f>VLOOKUP(B53,'[1]LISTADO ATM'!$A$2:$B$822,2,0)</f>
        <v xml:space="preserve">ATM Oficina Bella Vista 27 de Febrero I </v>
      </c>
      <c r="D53" s="22" t="s">
        <v>34</v>
      </c>
      <c r="E53" s="21">
        <v>335831776</v>
      </c>
    </row>
    <row r="54" spans="1:5" ht="18" x14ac:dyDescent="0.25">
      <c r="A54" s="27" t="str">
        <f>VLOOKUP(B54,'[1]LISTADO ATM'!$A$2:$C$822,3,0)</f>
        <v>DISTRITO NACIONAL</v>
      </c>
      <c r="B54" s="4">
        <v>845</v>
      </c>
      <c r="C54" s="4" t="str">
        <f>VLOOKUP(B54,'[1]LISTADO ATM'!$A$2:$B$822,2,0)</f>
        <v xml:space="preserve">ATM CERTV (Canal 4) </v>
      </c>
      <c r="D54" s="22" t="s">
        <v>34</v>
      </c>
      <c r="E54" s="25" t="s">
        <v>33</v>
      </c>
    </row>
    <row r="55" spans="1:5" ht="18" x14ac:dyDescent="0.25">
      <c r="A55" s="27" t="str">
        <f>VLOOKUP(B55,'[1]LISTADO ATM'!$A$2:$C$822,3,0)</f>
        <v>SUR</v>
      </c>
      <c r="B55" s="4">
        <v>829</v>
      </c>
      <c r="C55" s="4" t="str">
        <f>VLOOKUP(B55,'[1]LISTADO ATM'!$A$2:$B$822,2,0)</f>
        <v xml:space="preserve">ATM UNP Multicentro Sirena Baní </v>
      </c>
      <c r="D55" s="22" t="s">
        <v>34</v>
      </c>
      <c r="E55" s="25">
        <v>335831535</v>
      </c>
    </row>
    <row r="56" spans="1:5" ht="18" x14ac:dyDescent="0.25">
      <c r="A56" s="27" t="str">
        <f>VLOOKUP(B56,'[1]LISTADO ATM'!$A$2:$C$822,3,0)</f>
        <v>ESTE</v>
      </c>
      <c r="B56" s="4">
        <v>211</v>
      </c>
      <c r="C56" s="4" t="str">
        <f>VLOOKUP(B56,'[1]LISTADO ATM'!$A$2:$B$822,2,0)</f>
        <v xml:space="preserve">ATM Oficina La Romana I </v>
      </c>
      <c r="D56" s="22" t="s">
        <v>34</v>
      </c>
      <c r="E56" s="25" t="s">
        <v>41</v>
      </c>
    </row>
    <row r="57" spans="1:5" ht="18" x14ac:dyDescent="0.25">
      <c r="A57" s="27" t="str">
        <f>VLOOKUP(B57,'[1]LISTADO ATM'!$A$2:$C$822,3,0)</f>
        <v>DISTRITO NACIONAL</v>
      </c>
      <c r="B57" s="4">
        <v>721</v>
      </c>
      <c r="C57" s="4" t="str">
        <f>VLOOKUP(B57,'[1]LISTADO ATM'!$A$2:$B$822,2,0)</f>
        <v xml:space="preserve">ATM Oficina Charles de Gaulle II </v>
      </c>
      <c r="D57" s="22" t="s">
        <v>34</v>
      </c>
      <c r="E57" s="25" t="s">
        <v>26</v>
      </c>
    </row>
    <row r="58" spans="1:5" ht="18" x14ac:dyDescent="0.25">
      <c r="A58" s="27" t="str">
        <f>VLOOKUP(B58,'[1]LISTADO ATM'!$A$2:$C$822,3,0)</f>
        <v>DISTRITO NACIONAL</v>
      </c>
      <c r="B58" s="4">
        <v>722</v>
      </c>
      <c r="C58" s="4" t="str">
        <f>VLOOKUP(B58,'[1]LISTADO ATM'!$A$2:$B$822,2,0)</f>
        <v xml:space="preserve">ATM Oficina Charles de Gaulle III </v>
      </c>
      <c r="D58" s="22" t="s">
        <v>34</v>
      </c>
      <c r="E58" s="25">
        <v>335832357</v>
      </c>
    </row>
    <row r="59" spans="1:5" ht="18" x14ac:dyDescent="0.25">
      <c r="A59" s="27" t="str">
        <f>VLOOKUP(B59,'[1]LISTADO ATM'!$A$2:$C$822,3,0)</f>
        <v>SUR</v>
      </c>
      <c r="B59" s="4">
        <v>764</v>
      </c>
      <c r="C59" s="4" t="str">
        <f>VLOOKUP(B59,'[1]LISTADO ATM'!$A$2:$B$822,2,0)</f>
        <v xml:space="preserve">ATM Oficina Elías Piña </v>
      </c>
      <c r="D59" s="22" t="s">
        <v>34</v>
      </c>
      <c r="E59" s="25">
        <v>335832490</v>
      </c>
    </row>
    <row r="60" spans="1:5" ht="18" x14ac:dyDescent="0.25">
      <c r="A60" s="27" t="str">
        <f>VLOOKUP(B60,'[1]LISTADO ATM'!$A$2:$C$822,3,0)</f>
        <v>ESTE</v>
      </c>
      <c r="B60" s="4">
        <v>399</v>
      </c>
      <c r="C60" s="4" t="str">
        <f>VLOOKUP(B60,'[1]LISTADO ATM'!$A$2:$B$822,2,0)</f>
        <v xml:space="preserve">ATM Oficina La Romana II </v>
      </c>
      <c r="D60" s="22" t="s">
        <v>34</v>
      </c>
      <c r="E60" s="25">
        <v>335832920</v>
      </c>
    </row>
    <row r="61" spans="1:5" ht="18" x14ac:dyDescent="0.25">
      <c r="A61" s="27" t="str">
        <f>VLOOKUP(B61,'[1]LISTADO ATM'!$A$2:$C$822,3,0)</f>
        <v>SUR</v>
      </c>
      <c r="B61" s="4">
        <v>356</v>
      </c>
      <c r="C61" s="4" t="str">
        <f>VLOOKUP(B61,'[1]LISTADO ATM'!$A$2:$B$822,2,0)</f>
        <v xml:space="preserve">ATM Estación Sigma (San Cristóbal) </v>
      </c>
      <c r="D61" s="22" t="s">
        <v>34</v>
      </c>
      <c r="E61" s="25">
        <v>335831696</v>
      </c>
    </row>
    <row r="62" spans="1:5" ht="18" x14ac:dyDescent="0.25">
      <c r="A62" s="27" t="str">
        <f>VLOOKUP(B62,'[1]LISTADO ATM'!$A$2:$C$822,3,0)</f>
        <v>SUR</v>
      </c>
      <c r="B62" s="4">
        <v>995</v>
      </c>
      <c r="C62" s="4" t="str">
        <f>VLOOKUP(B62,'[1]LISTADO ATM'!$A$2:$B$822,2,0)</f>
        <v xml:space="preserve">ATM Oficina San Cristobal III (Lobby) </v>
      </c>
      <c r="D62" s="22" t="s">
        <v>34</v>
      </c>
      <c r="E62" s="25">
        <v>335832540</v>
      </c>
    </row>
    <row r="63" spans="1:5" ht="18" x14ac:dyDescent="0.25">
      <c r="A63" s="27" t="str">
        <f>VLOOKUP(B63,'[1]LISTADO ATM'!$A$2:$C$822,3,0)</f>
        <v>NORTE</v>
      </c>
      <c r="B63" s="4">
        <v>728</v>
      </c>
      <c r="C63" s="4" t="str">
        <f>VLOOKUP(B63,'[1]LISTADO ATM'!$A$2:$B$822,2,0)</f>
        <v xml:space="preserve">ATM UNP La Vega Oficina Regional Norcentral </v>
      </c>
      <c r="D63" s="22" t="s">
        <v>34</v>
      </c>
      <c r="E63" s="25">
        <v>335832726</v>
      </c>
    </row>
    <row r="64" spans="1:5" ht="18" x14ac:dyDescent="0.25">
      <c r="A64" s="27" t="e">
        <f>VLOOKUP(B64,'[1]LISTADO ATM'!$A$2:$C$822,3,0)</f>
        <v>#N/A</v>
      </c>
      <c r="B64" s="4"/>
      <c r="C64" s="4" t="e">
        <f>VLOOKUP(B64,'[1]LISTADO ATM'!$A$2:$B$822,2,0)</f>
        <v>#N/A</v>
      </c>
      <c r="D64" s="22"/>
      <c r="E64" s="25"/>
    </row>
    <row r="65" spans="1:5" ht="18" x14ac:dyDescent="0.25">
      <c r="A65" s="27" t="e">
        <f>VLOOKUP(B65,'[1]LISTADO ATM'!$A$2:$C$822,3,0)</f>
        <v>#N/A</v>
      </c>
      <c r="B65" s="4"/>
      <c r="C65" s="4" t="e">
        <f>VLOOKUP(B65,'[1]LISTADO ATM'!$A$2:$B$822,2,0)</f>
        <v>#N/A</v>
      </c>
      <c r="D65" s="22"/>
      <c r="E65" s="25"/>
    </row>
    <row r="66" spans="1:5" ht="18" x14ac:dyDescent="0.25">
      <c r="A66" s="27" t="e">
        <f>VLOOKUP(B66,'[1]LISTADO ATM'!$A$2:$C$822,3,0)</f>
        <v>#N/A</v>
      </c>
      <c r="B66" s="4"/>
      <c r="C66" s="4" t="e">
        <f>VLOOKUP(B66,'[1]LISTADO ATM'!$A$2:$B$822,2,0)</f>
        <v>#N/A</v>
      </c>
      <c r="D66" s="22"/>
      <c r="E66" s="21"/>
    </row>
    <row r="67" spans="1:5" ht="18" x14ac:dyDescent="0.25">
      <c r="A67" s="27" t="e">
        <f>VLOOKUP(B67,'[1]LISTADO ATM'!$A$2:$C$822,3,0)</f>
        <v>#N/A</v>
      </c>
      <c r="B67" s="4"/>
      <c r="C67" s="4" t="e">
        <f>VLOOKUP(B67,'[1]LISTADO ATM'!$A$2:$B$822,2,0)</f>
        <v>#N/A</v>
      </c>
      <c r="D67" s="22"/>
      <c r="E67" s="21"/>
    </row>
    <row r="68" spans="1:5" ht="18" x14ac:dyDescent="0.25">
      <c r="A68" s="27" t="e">
        <f>VLOOKUP(B68,'[1]LISTADO ATM'!$A$2:$C$822,3,0)</f>
        <v>#N/A</v>
      </c>
      <c r="B68" s="4"/>
      <c r="C68" s="4" t="e">
        <f>VLOOKUP(B68,'[1]LISTADO ATM'!$A$2:$B$822,2,0)</f>
        <v>#N/A</v>
      </c>
      <c r="D68" s="22"/>
      <c r="E68" s="21"/>
    </row>
    <row r="69" spans="1:5" ht="18.75" thickBot="1" x14ac:dyDescent="0.3">
      <c r="A69" s="5" t="s">
        <v>11</v>
      </c>
      <c r="B69" s="10">
        <f>COUNT(B9:B63)</f>
        <v>55</v>
      </c>
      <c r="C69" s="60"/>
      <c r="D69" s="61"/>
      <c r="E69" s="62"/>
    </row>
    <row r="70" spans="1:5" x14ac:dyDescent="0.25">
      <c r="E70" s="7"/>
    </row>
    <row r="71" spans="1:5" ht="18" customHeight="1" x14ac:dyDescent="0.25">
      <c r="A71" s="52" t="s">
        <v>19</v>
      </c>
      <c r="B71" s="53"/>
      <c r="C71" s="53"/>
      <c r="D71" s="53"/>
      <c r="E71" s="54"/>
    </row>
    <row r="72" spans="1:5" ht="18" x14ac:dyDescent="0.25">
      <c r="A72" s="2" t="s">
        <v>5</v>
      </c>
      <c r="B72" s="2" t="s">
        <v>6</v>
      </c>
      <c r="C72" s="2" t="s">
        <v>7</v>
      </c>
      <c r="D72" s="17" t="s">
        <v>8</v>
      </c>
      <c r="E72" s="11" t="s">
        <v>9</v>
      </c>
    </row>
    <row r="73" spans="1:5" ht="18" x14ac:dyDescent="0.25">
      <c r="A73" s="8" t="str">
        <f>VLOOKUP(B73,'[1]LISTADO ATM'!$A$2:$C$822,3,0)</f>
        <v>DISTRITO NACIONAL</v>
      </c>
      <c r="B73" s="4">
        <v>946</v>
      </c>
      <c r="C73" s="4" t="str">
        <f>VLOOKUP(B73,'[1]LISTADO ATM'!$A$2:$B$822,2,0)</f>
        <v xml:space="preserve">ATM Oficina Núñez de Cáceres I </v>
      </c>
      <c r="D73" s="22" t="s">
        <v>44</v>
      </c>
      <c r="E73" s="21">
        <v>335828521</v>
      </c>
    </row>
    <row r="74" spans="1:5" ht="18" x14ac:dyDescent="0.25">
      <c r="A74" s="8" t="str">
        <f>VLOOKUP(B74,'[1]LISTADO ATM'!$A$2:$C$822,3,0)</f>
        <v>NORTE</v>
      </c>
      <c r="B74" s="4">
        <v>599</v>
      </c>
      <c r="C74" s="4" t="str">
        <f>VLOOKUP(B74,'[1]LISTADO ATM'!$A$2:$B$822,2,0)</f>
        <v xml:space="preserve">ATM Oficina Plaza Internacional (Santiago) </v>
      </c>
      <c r="D74" s="22" t="s">
        <v>35</v>
      </c>
      <c r="E74" s="21">
        <v>335831706</v>
      </c>
    </row>
    <row r="75" spans="1:5" ht="18" x14ac:dyDescent="0.25">
      <c r="A75" s="8" t="str">
        <f>VLOOKUP(B75,'[1]LISTADO ATM'!$A$2:$C$822,3,0)</f>
        <v>DISTRITO NACIONAL</v>
      </c>
      <c r="B75" s="4">
        <v>165</v>
      </c>
      <c r="C75" s="4" t="str">
        <f>VLOOKUP(B75,'[1]LISTADO ATM'!$A$2:$B$822,2,0)</f>
        <v>ATM Autoservicio Megacentro</v>
      </c>
      <c r="D75" s="22" t="s">
        <v>35</v>
      </c>
      <c r="E75" s="21">
        <v>335829756</v>
      </c>
    </row>
    <row r="76" spans="1:5" ht="18" x14ac:dyDescent="0.25">
      <c r="A76" s="8" t="str">
        <f>VLOOKUP(B76,'[1]LISTADO ATM'!$A$2:$C$822,3,0)</f>
        <v>DISTRITO NACIONAL</v>
      </c>
      <c r="B76" s="4">
        <v>527</v>
      </c>
      <c r="C76" s="4" t="str">
        <f>VLOOKUP(B76,'[1]LISTADO ATM'!$A$2:$B$822,2,0)</f>
        <v>ATM Oficina Zona Oriental II</v>
      </c>
      <c r="D76" s="22" t="s">
        <v>35</v>
      </c>
      <c r="E76" s="21">
        <v>335830313</v>
      </c>
    </row>
    <row r="77" spans="1:5" ht="18" x14ac:dyDescent="0.25">
      <c r="A77" s="4" t="str">
        <f>VLOOKUP(B77,'[1]LISTADO ATM'!$A$2:$C$822,3,0)</f>
        <v>SUR</v>
      </c>
      <c r="B77" s="4">
        <v>5</v>
      </c>
      <c r="C77" s="4" t="str">
        <f>VLOOKUP(B77,'[1]LISTADO ATM'!$A$2:$B$822,2,0)</f>
        <v>ATM Oficina Autoservicio Villa Ofelia (San Juan)</v>
      </c>
      <c r="D77" s="22" t="s">
        <v>35</v>
      </c>
      <c r="E77" s="21">
        <v>335831283</v>
      </c>
    </row>
    <row r="78" spans="1:5" ht="18.75" customHeight="1" x14ac:dyDescent="0.25">
      <c r="A78" s="4" t="str">
        <f>VLOOKUP(B78,'[1]LISTADO ATM'!$A$2:$C$822,3,0)</f>
        <v>NORTE</v>
      </c>
      <c r="B78" s="4">
        <v>965</v>
      </c>
      <c r="C78" s="4" t="str">
        <f>VLOOKUP(B78,'[1]LISTADO ATM'!$A$2:$B$822,2,0)</f>
        <v xml:space="preserve">ATM S/M La Fuente FUN (Santiago) </v>
      </c>
      <c r="D78" s="22" t="s">
        <v>35</v>
      </c>
      <c r="E78" s="21" t="s">
        <v>46</v>
      </c>
    </row>
    <row r="79" spans="1:5" ht="18.75" thickBot="1" x14ac:dyDescent="0.3">
      <c r="A79" s="5" t="s">
        <v>11</v>
      </c>
      <c r="B79" s="10">
        <f>COUNT(B73:B77)</f>
        <v>5</v>
      </c>
      <c r="C79" s="63"/>
      <c r="D79" s="64"/>
      <c r="E79" s="65"/>
    </row>
    <row r="80" spans="1:5" ht="18.75" customHeight="1" thickBot="1" x14ac:dyDescent="0.3">
      <c r="E80" s="7"/>
    </row>
    <row r="81" spans="1:5" ht="18.75" thickBot="1" x14ac:dyDescent="0.3">
      <c r="A81" s="39" t="s">
        <v>17</v>
      </c>
      <c r="B81" s="40"/>
      <c r="C81" s="40"/>
      <c r="D81" s="40"/>
      <c r="E81" s="41"/>
    </row>
    <row r="82" spans="1:5" ht="18" x14ac:dyDescent="0.25">
      <c r="A82" s="2" t="s">
        <v>5</v>
      </c>
      <c r="B82" s="11" t="s">
        <v>6</v>
      </c>
      <c r="C82" s="3" t="s">
        <v>7</v>
      </c>
      <c r="D82" s="3" t="s">
        <v>8</v>
      </c>
      <c r="E82" s="17" t="s">
        <v>9</v>
      </c>
    </row>
    <row r="83" spans="1:5" ht="18" x14ac:dyDescent="0.25">
      <c r="A83" s="8" t="str">
        <f>VLOOKUP(B83,'[1]LISTADO ATM'!$A$2:$C$822,3,0)</f>
        <v>DISTRITO NACIONAL</v>
      </c>
      <c r="B83" s="4">
        <v>793</v>
      </c>
      <c r="C83" s="4" t="str">
        <f>VLOOKUP(B83,'[1]LISTADO ATM'!$A$2:$B$822,2,0)</f>
        <v xml:space="preserve">ATM Centro de Caja Agora Mall </v>
      </c>
      <c r="D83" s="20" t="s">
        <v>10</v>
      </c>
      <c r="E83" s="25">
        <v>335831100</v>
      </c>
    </row>
    <row r="84" spans="1:5" ht="18" x14ac:dyDescent="0.25">
      <c r="A84" s="8" t="str">
        <f>VLOOKUP(B84,'[1]LISTADO ATM'!$A$2:$C$822,3,0)</f>
        <v>DISTRITO NACIONAL</v>
      </c>
      <c r="B84" s="4">
        <v>406</v>
      </c>
      <c r="C84" s="4" t="str">
        <f>VLOOKUP(B84,'[1]LISTADO ATM'!$A$2:$B$822,2,0)</f>
        <v xml:space="preserve">ATM UNP Plaza Lama Máximo Gómez </v>
      </c>
      <c r="D84" s="20" t="s">
        <v>10</v>
      </c>
      <c r="E84" s="25">
        <v>335831461</v>
      </c>
    </row>
    <row r="85" spans="1:5" ht="18" x14ac:dyDescent="0.25">
      <c r="A85" s="8" t="str">
        <f>VLOOKUP(B85,'[1]LISTADO ATM'!$A$2:$C$822,3,0)</f>
        <v>SUR</v>
      </c>
      <c r="B85" s="4">
        <v>311</v>
      </c>
      <c r="C85" s="4" t="str">
        <f>VLOOKUP(B85,'[1]LISTADO ATM'!$A$2:$B$822,2,0)</f>
        <v>ATM Plaza Eroski</v>
      </c>
      <c r="D85" s="20" t="s">
        <v>10</v>
      </c>
      <c r="E85" s="25">
        <v>335831734</v>
      </c>
    </row>
    <row r="86" spans="1:5" ht="18" x14ac:dyDescent="0.25">
      <c r="A86" s="8" t="str">
        <f>VLOOKUP(B86,'[1]LISTADO ATM'!$A$2:$C$822,3,0)</f>
        <v>DISTRITO NACIONAL</v>
      </c>
      <c r="B86" s="4">
        <v>583</v>
      </c>
      <c r="C86" s="4" t="str">
        <f>VLOOKUP(B86,'[1]LISTADO ATM'!$A$2:$B$822,2,0)</f>
        <v xml:space="preserve">ATM Ministerio Fuerzas Armadas I </v>
      </c>
      <c r="D86" s="20" t="s">
        <v>10</v>
      </c>
      <c r="E86" s="25">
        <v>335831738</v>
      </c>
    </row>
    <row r="87" spans="1:5" ht="18" x14ac:dyDescent="0.25">
      <c r="A87" s="8" t="str">
        <f>VLOOKUP(B87,'[1]LISTADO ATM'!$A$2:$C$822,3,0)</f>
        <v>SUR</v>
      </c>
      <c r="B87" s="4">
        <v>677</v>
      </c>
      <c r="C87" s="4" t="str">
        <f>VLOOKUP(B87,'[1]LISTADO ATM'!$A$2:$B$822,2,0)</f>
        <v>ATM PBG Villa Jaragua</v>
      </c>
      <c r="D87" s="20" t="s">
        <v>10</v>
      </c>
      <c r="E87" s="25">
        <v>335831744</v>
      </c>
    </row>
    <row r="88" spans="1:5" ht="18" x14ac:dyDescent="0.25">
      <c r="A88" s="8" t="str">
        <f>VLOOKUP(B88,'[1]LISTADO ATM'!$A$2:$C$822,3,0)</f>
        <v>ESTE</v>
      </c>
      <c r="B88" s="4">
        <v>429</v>
      </c>
      <c r="C88" s="4" t="str">
        <f>VLOOKUP(B88,'[1]LISTADO ATM'!$A$2:$B$822,2,0)</f>
        <v xml:space="preserve">ATM Oficina Jumbo La Romana </v>
      </c>
      <c r="D88" s="20" t="s">
        <v>10</v>
      </c>
      <c r="E88" s="25" t="s">
        <v>39</v>
      </c>
    </row>
    <row r="89" spans="1:5" ht="18" x14ac:dyDescent="0.25">
      <c r="A89" s="8" t="str">
        <f>VLOOKUP(B89,'[1]LISTADO ATM'!$A$2:$C$822,3,0)</f>
        <v>SUR</v>
      </c>
      <c r="B89" s="4">
        <v>615</v>
      </c>
      <c r="C89" s="4" t="str">
        <f>VLOOKUP(B89,'[1]LISTADO ATM'!$A$2:$B$822,2,0)</f>
        <v xml:space="preserve">ATM Estación Sunix Cabral (Barahona) </v>
      </c>
      <c r="D89" s="20" t="s">
        <v>10</v>
      </c>
      <c r="E89" s="25" t="s">
        <v>43</v>
      </c>
    </row>
    <row r="90" spans="1:5" ht="18" x14ac:dyDescent="0.25">
      <c r="A90" s="8" t="str">
        <f>VLOOKUP(B90,'[1]LISTADO ATM'!$A$2:$C$822,3,0)</f>
        <v>ESTE</v>
      </c>
      <c r="B90" s="4">
        <v>824</v>
      </c>
      <c r="C90" s="4" t="str">
        <f>VLOOKUP(B90,'[1]LISTADO ATM'!$A$2:$B$822,2,0)</f>
        <v xml:space="preserve">ATM Multiplaza (Higuey) </v>
      </c>
      <c r="D90" s="20" t="s">
        <v>10</v>
      </c>
      <c r="E90" s="25">
        <v>335832838</v>
      </c>
    </row>
    <row r="91" spans="1:5" ht="18" x14ac:dyDescent="0.25">
      <c r="A91" s="8" t="str">
        <f>VLOOKUP(B91,'[1]LISTADO ATM'!$A$2:$C$822,3,0)</f>
        <v>SUR</v>
      </c>
      <c r="B91" s="4">
        <v>403</v>
      </c>
      <c r="C91" s="4" t="str">
        <f>VLOOKUP(B91,'[1]LISTADO ATM'!$A$2:$B$822,2,0)</f>
        <v xml:space="preserve">ATM Oficina Vicente Noble </v>
      </c>
      <c r="D91" s="20" t="s">
        <v>10</v>
      </c>
      <c r="E91" s="25">
        <v>335832901</v>
      </c>
    </row>
    <row r="92" spans="1:5" ht="18" x14ac:dyDescent="0.25">
      <c r="A92" s="8" t="str">
        <f>VLOOKUP(B92,'[1]LISTADO ATM'!$A$2:$C$822,3,0)</f>
        <v>DISTRITO NACIONAL</v>
      </c>
      <c r="B92" s="4">
        <v>494</v>
      </c>
      <c r="C92" s="4" t="str">
        <f>VLOOKUP(B92,'[1]LISTADO ATM'!$A$2:$B$822,2,0)</f>
        <v xml:space="preserve">ATM Oficina Blue Mall </v>
      </c>
      <c r="D92" s="20" t="s">
        <v>10</v>
      </c>
      <c r="E92" s="25">
        <v>335832916</v>
      </c>
    </row>
    <row r="93" spans="1:5" ht="18" x14ac:dyDescent="0.25">
      <c r="A93" s="8" t="str">
        <f>VLOOKUP(B93,'[1]LISTADO ATM'!$A$2:$C$822,3,0)</f>
        <v>DISTRITO NACIONAL</v>
      </c>
      <c r="B93" s="4">
        <v>486</v>
      </c>
      <c r="C93" s="4" t="str">
        <f>VLOOKUP(B93,'[1]LISTADO ATM'!$A$2:$B$822,2,0)</f>
        <v xml:space="preserve">ATM Olé La Caleta </v>
      </c>
      <c r="D93" s="20" t="s">
        <v>10</v>
      </c>
      <c r="E93" s="25">
        <v>335832936</v>
      </c>
    </row>
    <row r="94" spans="1:5" ht="18" x14ac:dyDescent="0.25">
      <c r="A94" s="8" t="str">
        <f>VLOOKUP(B94,'[1]LISTADO ATM'!$A$2:$C$822,3,0)</f>
        <v>DISTRITO NACIONAL</v>
      </c>
      <c r="B94" s="4">
        <v>272</v>
      </c>
      <c r="C94" s="4" t="str">
        <f>VLOOKUP(B94,'[1]LISTADO ATM'!$A$2:$B$822,2,0)</f>
        <v xml:space="preserve">ATM Cámara de Diputados </v>
      </c>
      <c r="D94" s="20" t="s">
        <v>10</v>
      </c>
      <c r="E94" s="25">
        <v>335832927</v>
      </c>
    </row>
    <row r="95" spans="1:5" ht="18" x14ac:dyDescent="0.25">
      <c r="A95" s="8" t="str">
        <f>VLOOKUP(B95,'[1]LISTADO ATM'!$A$2:$C$822,3,0)</f>
        <v>SUR</v>
      </c>
      <c r="B95" s="4">
        <v>512</v>
      </c>
      <c r="C95" s="4" t="str">
        <f>VLOOKUP(B95,'[1]LISTADO ATM'!$A$2:$B$822,2,0)</f>
        <v>ATM Plaza Jesús Ferreira</v>
      </c>
      <c r="D95" s="20" t="s">
        <v>10</v>
      </c>
      <c r="E95" s="25">
        <v>335833020</v>
      </c>
    </row>
    <row r="96" spans="1:5" ht="18" x14ac:dyDescent="0.25">
      <c r="A96" s="8" t="str">
        <f>VLOOKUP(B96,'[1]LISTADO ATM'!$A$2:$C$822,3,0)</f>
        <v>DISTRITO NACIONAL</v>
      </c>
      <c r="B96" s="4">
        <v>562</v>
      </c>
      <c r="C96" s="4" t="str">
        <f>VLOOKUP(B96,'[1]LISTADO ATM'!$A$2:$B$822,2,0)</f>
        <v xml:space="preserve">ATM S/M Jumbo Carretera Mella </v>
      </c>
      <c r="D96" s="20" t="s">
        <v>10</v>
      </c>
      <c r="E96" s="25">
        <v>335833064</v>
      </c>
    </row>
    <row r="97" spans="1:5" ht="18" x14ac:dyDescent="0.25">
      <c r="A97" s="8" t="str">
        <f>VLOOKUP(B97,'[1]LISTADO ATM'!$A$2:$C$822,3,0)</f>
        <v>DISTRITO NACIONAL</v>
      </c>
      <c r="B97" s="4">
        <v>183</v>
      </c>
      <c r="C97" s="4" t="str">
        <f>VLOOKUP(B97,'[1]LISTADO ATM'!$A$2:$B$822,2,0)</f>
        <v>ATM Estación Nativa Km. 22 Aut. Duarte.</v>
      </c>
      <c r="D97" s="20" t="s">
        <v>10</v>
      </c>
      <c r="E97" s="25">
        <v>335833065</v>
      </c>
    </row>
    <row r="98" spans="1:5" ht="18" x14ac:dyDescent="0.25">
      <c r="A98" s="8" t="str">
        <f>VLOOKUP(B98,'[1]LISTADO ATM'!$A$2:$C$822,3,0)</f>
        <v>DISTRITO NACIONAL</v>
      </c>
      <c r="B98" s="4">
        <v>717</v>
      </c>
      <c r="C98" s="4" t="str">
        <f>VLOOKUP(B98,'[1]LISTADO ATM'!$A$2:$B$822,2,0)</f>
        <v xml:space="preserve">ATM Oficina Los Alcarrizos </v>
      </c>
      <c r="D98" s="20" t="s">
        <v>10</v>
      </c>
      <c r="E98" s="25">
        <v>335833066</v>
      </c>
    </row>
    <row r="99" spans="1:5" ht="18" x14ac:dyDescent="0.25">
      <c r="A99" s="8" t="str">
        <f>VLOOKUP(B99,'[1]LISTADO ATM'!$A$2:$C$822,3,0)</f>
        <v>DISTRITO NACIONAL</v>
      </c>
      <c r="B99" s="4">
        <v>697</v>
      </c>
      <c r="C99" s="4" t="str">
        <f>VLOOKUP(B99,'[1]LISTADO ATM'!$A$2:$B$822,2,0)</f>
        <v>ATM Hipermercado Olé Ciudad Juan Bosch</v>
      </c>
      <c r="D99" s="20" t="s">
        <v>10</v>
      </c>
      <c r="E99" s="25">
        <v>335833067</v>
      </c>
    </row>
    <row r="100" spans="1:5" ht="18" x14ac:dyDescent="0.25">
      <c r="A100" s="8" t="str">
        <f>VLOOKUP(B100,'[1]LISTADO ATM'!$A$2:$C$822,3,0)</f>
        <v>ESTE</v>
      </c>
      <c r="B100" s="4">
        <v>776</v>
      </c>
      <c r="C100" s="4" t="str">
        <f>VLOOKUP(B100,'[1]LISTADO ATM'!$A$2:$B$822,2,0)</f>
        <v xml:space="preserve">ATM Oficina Monte Plata </v>
      </c>
      <c r="D100" s="20" t="s">
        <v>10</v>
      </c>
      <c r="E100" s="25">
        <v>335833069</v>
      </c>
    </row>
    <row r="101" spans="1:5" ht="18.75" thickBot="1" x14ac:dyDescent="0.3">
      <c r="A101" s="9" t="s">
        <v>11</v>
      </c>
      <c r="B101" s="10">
        <f>COUNT(B83:B100)</f>
        <v>18</v>
      </c>
      <c r="C101" s="19"/>
      <c r="D101" s="19"/>
      <c r="E101" s="19"/>
    </row>
    <row r="102" spans="1:5" ht="18.75" customHeight="1" thickBot="1" x14ac:dyDescent="0.3">
      <c r="E102" s="7"/>
    </row>
    <row r="103" spans="1:5" ht="18.75" thickBot="1" x14ac:dyDescent="0.3">
      <c r="A103" s="39" t="s">
        <v>16</v>
      </c>
      <c r="B103" s="40"/>
      <c r="C103" s="40"/>
      <c r="D103" s="40"/>
      <c r="E103" s="41"/>
    </row>
    <row r="104" spans="1:5" ht="18" x14ac:dyDescent="0.25">
      <c r="A104" s="2" t="s">
        <v>5</v>
      </c>
      <c r="B104" s="11" t="s">
        <v>6</v>
      </c>
      <c r="C104" s="3" t="s">
        <v>7</v>
      </c>
      <c r="D104" s="3" t="s">
        <v>8</v>
      </c>
      <c r="E104" s="11" t="s">
        <v>9</v>
      </c>
    </row>
    <row r="105" spans="1:5" ht="18" x14ac:dyDescent="0.25">
      <c r="A105" s="8" t="str">
        <f>VLOOKUP(B105,'[1]LISTADO ATM'!$A$2:$C$822,3,0)</f>
        <v>DISTRITO NACIONAL</v>
      </c>
      <c r="B105" s="4">
        <v>578</v>
      </c>
      <c r="C105" s="4" t="str">
        <f>VLOOKUP(B105,'[1]LISTADO ATM'!$A$2:$B$822,2,0)</f>
        <v xml:space="preserve">ATM Procuraduría General de la República </v>
      </c>
      <c r="D105" s="26" t="s">
        <v>13</v>
      </c>
      <c r="E105" s="25">
        <v>335831743</v>
      </c>
    </row>
    <row r="106" spans="1:5" ht="18" x14ac:dyDescent="0.25">
      <c r="A106" s="8" t="str">
        <f>VLOOKUP(B106,'[1]LISTADO ATM'!$A$2:$C$822,3,0)</f>
        <v>DISTRITO NACIONAL</v>
      </c>
      <c r="B106" s="4">
        <v>125</v>
      </c>
      <c r="C106" s="4" t="str">
        <f>VLOOKUP(B106,'[1]LISTADO ATM'!$A$2:$B$822,2,0)</f>
        <v xml:space="preserve">ATM Dirección General de Aduanas II </v>
      </c>
      <c r="D106" s="26" t="s">
        <v>13</v>
      </c>
      <c r="E106" s="25">
        <v>335832525</v>
      </c>
    </row>
    <row r="107" spans="1:5" ht="18" x14ac:dyDescent="0.25">
      <c r="A107" s="8" t="str">
        <f>VLOOKUP(B107,'[1]LISTADO ATM'!$A$2:$C$822,3,0)</f>
        <v>DISTRITO NACIONAL</v>
      </c>
      <c r="B107" s="4">
        <v>567</v>
      </c>
      <c r="C107" s="4" t="str">
        <f>VLOOKUP(B107,'[1]LISTADO ATM'!$A$2:$B$822,2,0)</f>
        <v xml:space="preserve">ATM Oficina Máximo Gómez </v>
      </c>
      <c r="D107" s="26" t="s">
        <v>13</v>
      </c>
      <c r="E107" s="25">
        <v>335832709</v>
      </c>
    </row>
    <row r="108" spans="1:5" ht="18" x14ac:dyDescent="0.25">
      <c r="A108" s="8" t="str">
        <f>VLOOKUP(B108,'[1]LISTADO ATM'!$A$2:$C$822,3,0)</f>
        <v>DISTRITO NACIONAL</v>
      </c>
      <c r="B108" s="4">
        <v>678</v>
      </c>
      <c r="C108" s="4" t="str">
        <f>VLOOKUP(B108,'[1]LISTADO ATM'!$A$2:$B$822,2,0)</f>
        <v>ATM Eco Petroleo San Isidro</v>
      </c>
      <c r="D108" s="26" t="s">
        <v>13</v>
      </c>
      <c r="E108" s="25">
        <v>335832890</v>
      </c>
    </row>
    <row r="109" spans="1:5" ht="18" x14ac:dyDescent="0.25">
      <c r="A109" s="8" t="str">
        <f>VLOOKUP(B109,'[1]LISTADO ATM'!$A$2:$C$822,3,0)</f>
        <v>DISTRITO NACIONAL</v>
      </c>
      <c r="B109" s="4">
        <v>415</v>
      </c>
      <c r="C109" s="4" t="str">
        <f>VLOOKUP(B109,'[1]LISTADO ATM'!$A$2:$B$822,2,0)</f>
        <v xml:space="preserve">ATM Autobanco San Martín I </v>
      </c>
      <c r="D109" s="26" t="s">
        <v>13</v>
      </c>
      <c r="E109" s="25">
        <v>335832893</v>
      </c>
    </row>
    <row r="110" spans="1:5" ht="18" x14ac:dyDescent="0.25">
      <c r="A110" s="8" t="str">
        <f>VLOOKUP(B110,'[1]LISTADO ATM'!$A$2:$C$822,3,0)</f>
        <v>DISTRITO NACIONAL</v>
      </c>
      <c r="B110" s="4">
        <v>931</v>
      </c>
      <c r="C110" s="4" t="str">
        <f>VLOOKUP(B110,'[1]LISTADO ATM'!$A$2:$B$822,2,0)</f>
        <v xml:space="preserve">ATM Autobanco Luperón I </v>
      </c>
      <c r="D110" s="26" t="s">
        <v>13</v>
      </c>
      <c r="E110" s="25">
        <v>335832923</v>
      </c>
    </row>
    <row r="111" spans="1:5" ht="18" x14ac:dyDescent="0.25">
      <c r="A111" s="27" t="str">
        <f>VLOOKUP(B111,'[1]LISTADO ATM'!$A$2:$C$822,3,0)</f>
        <v>SUR</v>
      </c>
      <c r="B111" s="4">
        <v>537</v>
      </c>
      <c r="C111" s="4" t="str">
        <f>VLOOKUP(B111,'[1]LISTADO ATM'!$A$2:$B$822,2,0)</f>
        <v xml:space="preserve">ATM Estación Texaco Enriquillo (Barahona) </v>
      </c>
      <c r="D111" s="26" t="s">
        <v>13</v>
      </c>
      <c r="E111" s="25">
        <v>335831129</v>
      </c>
    </row>
    <row r="112" spans="1:5" ht="18" x14ac:dyDescent="0.25">
      <c r="A112" s="27" t="str">
        <f>VLOOKUP(B112,'[1]LISTADO ATM'!$A$2:$C$822,3,0)</f>
        <v>DISTRITO NACIONAL</v>
      </c>
      <c r="B112" s="4">
        <v>580</v>
      </c>
      <c r="C112" s="4" t="str">
        <f>VLOOKUP(B112,'[1]LISTADO ATM'!$A$2:$B$822,2,0)</f>
        <v xml:space="preserve">ATM Edificio Propagas </v>
      </c>
      <c r="D112" s="26" t="s">
        <v>13</v>
      </c>
      <c r="E112" s="21">
        <v>335833068</v>
      </c>
    </row>
    <row r="113" spans="1:5" ht="18" x14ac:dyDescent="0.25">
      <c r="A113" s="27" t="e">
        <f>VLOOKUP(B113,'[1]LISTADO ATM'!$A$2:$C$822,3,0)</f>
        <v>#N/A</v>
      </c>
      <c r="B113" s="4"/>
      <c r="C113" s="4" t="e">
        <f>VLOOKUP(B113,'[1]LISTADO ATM'!$A$2:$B$822,2,0)</f>
        <v>#N/A</v>
      </c>
      <c r="D113" s="26"/>
      <c r="E113" s="25"/>
    </row>
    <row r="114" spans="1:5" ht="18" x14ac:dyDescent="0.25">
      <c r="A114" s="8" t="e">
        <f>VLOOKUP(B114,'[1]LISTADO ATM'!$A$2:$C$822,3,0)</f>
        <v>#N/A</v>
      </c>
      <c r="B114" s="4"/>
      <c r="C114" s="4" t="e">
        <f>VLOOKUP(B114,'[1]LISTADO ATM'!$A$2:$B$822,2,0)</f>
        <v>#N/A</v>
      </c>
      <c r="D114" s="4"/>
      <c r="E114" s="21"/>
    </row>
    <row r="115" spans="1:5" ht="18" x14ac:dyDescent="0.25">
      <c r="A115" s="8" t="e">
        <f>VLOOKUP(B115,'[1]LISTADO ATM'!$A$2:$C$822,3,0)</f>
        <v>#N/A</v>
      </c>
      <c r="B115" s="4"/>
      <c r="C115" s="4" t="e">
        <f>VLOOKUP(B115,'[1]LISTADO ATM'!$A$2:$B$822,2,0)</f>
        <v>#N/A</v>
      </c>
      <c r="D115" s="4"/>
      <c r="E115" s="21"/>
    </row>
    <row r="116" spans="1:5" ht="18.75" thickBot="1" x14ac:dyDescent="0.3">
      <c r="A116" s="5" t="s">
        <v>11</v>
      </c>
      <c r="B116" s="10">
        <f>COUNT(B105:B115)</f>
        <v>8</v>
      </c>
      <c r="C116" s="19"/>
      <c r="D116" s="29"/>
      <c r="E116" s="30"/>
    </row>
    <row r="117" spans="1:5" ht="18.75" customHeight="1" thickBot="1" x14ac:dyDescent="0.3">
      <c r="E117" s="7"/>
    </row>
    <row r="118" spans="1:5" ht="18" x14ac:dyDescent="0.25">
      <c r="A118" s="55" t="s">
        <v>15</v>
      </c>
      <c r="B118" s="56"/>
      <c r="C118" s="56"/>
      <c r="D118" s="56"/>
      <c r="E118" s="57"/>
    </row>
    <row r="119" spans="1:5" ht="25.5" customHeight="1" x14ac:dyDescent="0.25">
      <c r="A119" s="11" t="s">
        <v>5</v>
      </c>
      <c r="B119" s="2" t="s">
        <v>6</v>
      </c>
      <c r="C119" s="6" t="s">
        <v>7</v>
      </c>
      <c r="D119" s="24" t="s">
        <v>8</v>
      </c>
      <c r="E119" s="11" t="s">
        <v>9</v>
      </c>
    </row>
    <row r="120" spans="1:5" ht="25.5" customHeight="1" x14ac:dyDescent="0.25">
      <c r="A120" s="4" t="str">
        <f>VLOOKUP(B120,'[1]LISTADO ATM'!$A$2:$C$822,3,0)</f>
        <v>NORTE</v>
      </c>
      <c r="B120" s="4">
        <v>291</v>
      </c>
      <c r="C120" s="4" t="str">
        <f>VLOOKUP(B120,'[1]LISTADO ATM'!$A$2:$B$822,2,0)</f>
        <v xml:space="preserve">ATM S/M Jumbo Las Colinas </v>
      </c>
      <c r="D120" s="32" t="s">
        <v>20</v>
      </c>
      <c r="E120" s="21">
        <v>335831602</v>
      </c>
    </row>
    <row r="121" spans="1:5" ht="18" customHeight="1" x14ac:dyDescent="0.25">
      <c r="A121" s="4" t="str">
        <f>VLOOKUP(B121,'[1]LISTADO ATM'!$A$2:$C$822,3,0)</f>
        <v>DISTRITO NACIONAL</v>
      </c>
      <c r="B121" s="4">
        <v>312</v>
      </c>
      <c r="C121" s="4" t="str">
        <f>VLOOKUP(B121,'[1]LISTADO ATM'!$A$2:$B$822,2,0)</f>
        <v xml:space="preserve">ATM Oficina Tiradentes II (Naco) </v>
      </c>
      <c r="D121" s="32" t="s">
        <v>20</v>
      </c>
      <c r="E121" s="21">
        <v>335831403</v>
      </c>
    </row>
    <row r="122" spans="1:5" ht="18" customHeight="1" x14ac:dyDescent="0.25">
      <c r="A122" s="4" t="str">
        <f>VLOOKUP(B122,'[1]LISTADO ATM'!$A$2:$C$822,3,0)</f>
        <v>DISTRITO NACIONAL</v>
      </c>
      <c r="B122" s="4">
        <v>836</v>
      </c>
      <c r="C122" s="4" t="str">
        <f>VLOOKUP(B122,'[1]LISTADO ATM'!$A$2:$B$822,2,0)</f>
        <v xml:space="preserve">ATM UNP Plaza Luperón </v>
      </c>
      <c r="D122" s="32" t="s">
        <v>20</v>
      </c>
      <c r="E122" s="21">
        <v>335832320</v>
      </c>
    </row>
    <row r="123" spans="1:5" ht="19.5" customHeight="1" x14ac:dyDescent="0.25">
      <c r="A123" s="4" t="str">
        <f>VLOOKUP(B123,'[1]LISTADO ATM'!$A$2:$C$822,3,0)</f>
        <v>SUR</v>
      </c>
      <c r="B123" s="4">
        <v>301</v>
      </c>
      <c r="C123" s="4" t="str">
        <f>VLOOKUP(B123,'[1]LISTADO ATM'!$A$2:$B$822,2,0)</f>
        <v xml:space="preserve">ATM UNP Alfa y Omega (Barahona) </v>
      </c>
      <c r="D123" s="32" t="s">
        <v>20</v>
      </c>
      <c r="E123" s="21" t="s">
        <v>42</v>
      </c>
    </row>
    <row r="124" spans="1:5" ht="18.75" customHeight="1" x14ac:dyDescent="0.25">
      <c r="A124" s="4" t="str">
        <f>VLOOKUP(B124,'[1]LISTADO ATM'!$A$2:$C$822,3,0)</f>
        <v>DISTRITO NACIONAL</v>
      </c>
      <c r="B124" s="4">
        <v>410</v>
      </c>
      <c r="C124" s="4" t="str">
        <f>VLOOKUP(B124,'[1]LISTADO ATM'!$A$2:$B$822,2,0)</f>
        <v xml:space="preserve">ATM Oficina Las Palmas de Herrera II </v>
      </c>
      <c r="D124" s="32" t="s">
        <v>20</v>
      </c>
      <c r="E124" s="21">
        <v>335832563</v>
      </c>
    </row>
    <row r="125" spans="1:5" ht="21" customHeight="1" x14ac:dyDescent="0.25">
      <c r="A125" s="4" t="str">
        <f>VLOOKUP(B125,'[1]LISTADO ATM'!$A$2:$C$822,3,0)</f>
        <v>DISTRITO NACIONAL</v>
      </c>
      <c r="B125" s="4">
        <v>545</v>
      </c>
      <c r="C125" s="4" t="str">
        <f>VLOOKUP(B125,'[1]LISTADO ATM'!$A$2:$B$822,2,0)</f>
        <v xml:space="preserve">ATM Oficina Isabel La Católica II  </v>
      </c>
      <c r="D125" s="4" t="s">
        <v>21</v>
      </c>
      <c r="E125" s="21" t="s">
        <v>27</v>
      </c>
    </row>
    <row r="126" spans="1:5" ht="21" customHeight="1" x14ac:dyDescent="0.25">
      <c r="A126" s="4" t="str">
        <f>VLOOKUP(B126,'[1]LISTADO ATM'!$A$2:$C$822,3,0)</f>
        <v>NORTE</v>
      </c>
      <c r="B126" s="4">
        <v>290</v>
      </c>
      <c r="C126" s="4" t="str">
        <f>VLOOKUP(B126,'[1]LISTADO ATM'!$A$2:$B$822,2,0)</f>
        <v xml:space="preserve">ATM Oficina San Francisco de Macorís </v>
      </c>
      <c r="D126" s="4" t="s">
        <v>21</v>
      </c>
      <c r="E126" s="21" t="s">
        <v>45</v>
      </c>
    </row>
    <row r="127" spans="1:5" ht="18.75" thickBot="1" x14ac:dyDescent="0.3">
      <c r="A127" s="5" t="s">
        <v>11</v>
      </c>
      <c r="B127" s="10">
        <f>COUNT(B120:B126)</f>
        <v>7</v>
      </c>
      <c r="C127" s="28"/>
      <c r="D127" s="23"/>
      <c r="E127" s="23"/>
    </row>
    <row r="128" spans="1:5" ht="15.75" thickBot="1" x14ac:dyDescent="0.3">
      <c r="E128" s="7"/>
    </row>
    <row r="129" spans="1:5" ht="18.75" customHeight="1" thickBot="1" x14ac:dyDescent="0.3">
      <c r="A129" s="58" t="s">
        <v>12</v>
      </c>
      <c r="B129" s="59"/>
      <c r="D129" s="7"/>
      <c r="E129" s="7"/>
    </row>
    <row r="130" spans="1:5" ht="18.75" thickBot="1" x14ac:dyDescent="0.3">
      <c r="A130" s="44">
        <f>+B101+B116+B127</f>
        <v>33</v>
      </c>
      <c r="B130" s="45"/>
    </row>
    <row r="131" spans="1:5" ht="15.75" thickBot="1" x14ac:dyDescent="0.3">
      <c r="E131" s="7"/>
    </row>
    <row r="132" spans="1:5" ht="18.75" customHeight="1" thickBot="1" x14ac:dyDescent="0.3">
      <c r="A132" s="39" t="s">
        <v>18</v>
      </c>
      <c r="B132" s="40"/>
      <c r="C132" s="40"/>
      <c r="D132" s="40"/>
      <c r="E132" s="41"/>
    </row>
    <row r="133" spans="1:5" ht="18" x14ac:dyDescent="0.25">
      <c r="A133" s="11" t="s">
        <v>5</v>
      </c>
      <c r="B133" s="11" t="s">
        <v>6</v>
      </c>
      <c r="C133" s="6" t="s">
        <v>7</v>
      </c>
      <c r="D133" s="42" t="s">
        <v>8</v>
      </c>
      <c r="E133" s="43"/>
    </row>
    <row r="134" spans="1:5" ht="18" x14ac:dyDescent="0.25">
      <c r="A134" s="4" t="str">
        <f>VLOOKUP(B134,'[1]LISTADO ATM'!$A$2:$C$822,3,0)</f>
        <v>DISTRITO NACIONAL</v>
      </c>
      <c r="B134" s="4">
        <v>354</v>
      </c>
      <c r="C134" s="4" t="str">
        <f>VLOOKUP(B134,'[1]LISTADO ATM'!$A$2:$B$822,2,0)</f>
        <v xml:space="preserve">ATM Oficina Núñez de Cáceres II </v>
      </c>
      <c r="D134" s="37" t="s">
        <v>22</v>
      </c>
      <c r="E134" s="38"/>
    </row>
    <row r="135" spans="1:5" ht="18" x14ac:dyDescent="0.25">
      <c r="A135" s="4" t="str">
        <f>VLOOKUP(B135,'[1]LISTADO ATM'!$A$2:$C$822,3,0)</f>
        <v>SUR</v>
      </c>
      <c r="B135" s="4">
        <v>699</v>
      </c>
      <c r="C135" s="4" t="str">
        <f>VLOOKUP(B135,'[1]LISTADO ATM'!$A$2:$B$822,2,0)</f>
        <v>ATM S/M Bravo Bani</v>
      </c>
      <c r="D135" s="37" t="s">
        <v>22</v>
      </c>
      <c r="E135" s="38"/>
    </row>
    <row r="136" spans="1:5" ht="18" x14ac:dyDescent="0.25">
      <c r="A136" s="4" t="str">
        <f>VLOOKUP(B136,'[1]LISTADO ATM'!$A$2:$C$822,3,0)</f>
        <v>DISTRITO NACIONAL</v>
      </c>
      <c r="B136" s="4">
        <v>264</v>
      </c>
      <c r="C136" s="4" t="str">
        <f>VLOOKUP(B136,'[1]LISTADO ATM'!$A$2:$B$822,2,0)</f>
        <v xml:space="preserve">ATM S/M Nacional Independencia </v>
      </c>
      <c r="D136" s="37" t="s">
        <v>22</v>
      </c>
      <c r="E136" s="38"/>
    </row>
    <row r="137" spans="1:5" ht="18" x14ac:dyDescent="0.25">
      <c r="A137" s="4" t="str">
        <f>VLOOKUP(B137,'[1]LISTADO ATM'!$A$2:$C$822,3,0)</f>
        <v>NORTE</v>
      </c>
      <c r="B137" s="4">
        <v>144</v>
      </c>
      <c r="C137" s="4" t="str">
        <f>VLOOKUP(B137,'[1]LISTADO ATM'!$A$2:$B$822,2,0)</f>
        <v xml:space="preserve">ATM Oficina Villa Altagracia </v>
      </c>
      <c r="D137" s="37" t="s">
        <v>22</v>
      </c>
      <c r="E137" s="38"/>
    </row>
    <row r="138" spans="1:5" ht="18" x14ac:dyDescent="0.25">
      <c r="A138" s="4" t="str">
        <f>VLOOKUP(B138,'[1]LISTADO ATM'!$A$2:$C$822,3,0)</f>
        <v>DISTRITO NACIONAL</v>
      </c>
      <c r="B138" s="4">
        <v>85</v>
      </c>
      <c r="C138" s="4" t="str">
        <f>VLOOKUP(B138,'[1]LISTADO ATM'!$A$2:$B$822,2,0)</f>
        <v xml:space="preserve">ATM Oficina San Isidro (Fuerza Aérea) </v>
      </c>
      <c r="D138" s="37" t="s">
        <v>14</v>
      </c>
      <c r="E138" s="38"/>
    </row>
    <row r="139" spans="1:5" ht="18" x14ac:dyDescent="0.25">
      <c r="A139" s="4" t="str">
        <f>VLOOKUP(B139,'[1]LISTADO ATM'!$A$2:$C$822,3,0)</f>
        <v>NORTE</v>
      </c>
      <c r="B139" s="4">
        <v>79</v>
      </c>
      <c r="C139" s="4" t="str">
        <f>VLOOKUP(B139,'[1]LISTADO ATM'!$A$2:$B$822,2,0)</f>
        <v xml:space="preserve">ATM UNP Luperón (Puerto Plata) </v>
      </c>
      <c r="D139" s="37" t="s">
        <v>22</v>
      </c>
      <c r="E139" s="38"/>
    </row>
    <row r="140" spans="1:5" ht="18" x14ac:dyDescent="0.25">
      <c r="A140" s="4" t="str">
        <f>VLOOKUP(B140,'[1]LISTADO ATM'!$A$2:$C$822,3,0)</f>
        <v>DISTRITO NACIONAL</v>
      </c>
      <c r="B140" s="4">
        <v>571</v>
      </c>
      <c r="C140" s="4" t="str">
        <f>VLOOKUP(B140,'[1]LISTADO ATM'!$A$2:$B$822,2,0)</f>
        <v xml:space="preserve">ATM Hospital Central FF. AA. </v>
      </c>
      <c r="D140" s="37" t="s">
        <v>14</v>
      </c>
      <c r="E140" s="38"/>
    </row>
    <row r="141" spans="1:5" ht="18" x14ac:dyDescent="0.25">
      <c r="A141" s="4" t="str">
        <f>VLOOKUP(B141,'[1]LISTADO ATM'!$A$2:$C$822,3,0)</f>
        <v>DISTRITO NACIONAL</v>
      </c>
      <c r="B141" s="4">
        <v>939</v>
      </c>
      <c r="C141" s="4" t="str">
        <f>VLOOKUP(B141,'[1]LISTADO ATM'!$A$2:$B$822,2,0)</f>
        <v xml:space="preserve">ATM Estación Texaco Máximo Gómez </v>
      </c>
      <c r="D141" s="37" t="s">
        <v>14</v>
      </c>
      <c r="E141" s="38"/>
    </row>
    <row r="142" spans="1:5" ht="18" x14ac:dyDescent="0.25">
      <c r="A142" s="4" t="str">
        <f>VLOOKUP(B142,'[1]LISTADO ATM'!$A$2:$C$822,3,0)</f>
        <v>NORTE</v>
      </c>
      <c r="B142" s="4">
        <v>779</v>
      </c>
      <c r="C142" s="4" t="str">
        <f>VLOOKUP(B142,'[1]LISTADO ATM'!$A$2:$B$822,2,0)</f>
        <v xml:space="preserve">ATM Zona Franca Esperanza I (Mao) </v>
      </c>
      <c r="D142" s="37" t="s">
        <v>14</v>
      </c>
      <c r="E142" s="38"/>
    </row>
    <row r="143" spans="1:5" ht="18" x14ac:dyDescent="0.25">
      <c r="A143" s="4" t="str">
        <f>VLOOKUP(B143,'[1]LISTADO ATM'!$A$2:$C$822,3,0)</f>
        <v>SUR</v>
      </c>
      <c r="B143" s="4">
        <v>592</v>
      </c>
      <c r="C143" s="4" t="str">
        <f>VLOOKUP(B143,'[1]LISTADO ATM'!$A$2:$B$822,2,0)</f>
        <v xml:space="preserve">ATM Centro de Caja San Cristóbal I </v>
      </c>
      <c r="D143" s="37" t="s">
        <v>14</v>
      </c>
      <c r="E143" s="38"/>
    </row>
    <row r="144" spans="1:5" ht="18" x14ac:dyDescent="0.25">
      <c r="A144" s="4" t="str">
        <f>VLOOKUP(B144,'[1]LISTADO ATM'!$A$2:$C$822,3,0)</f>
        <v>DISTRITO NACIONAL</v>
      </c>
      <c r="B144" s="4">
        <v>378</v>
      </c>
      <c r="C144" s="4" t="str">
        <f>VLOOKUP(B144,'[1]LISTADO ATM'!$A$2:$B$822,2,0)</f>
        <v>ATM UNP Villa Flores</v>
      </c>
      <c r="D144" s="37" t="s">
        <v>14</v>
      </c>
      <c r="E144" s="38"/>
    </row>
    <row r="145" spans="1:5" ht="18" x14ac:dyDescent="0.25">
      <c r="A145" s="4" t="str">
        <f>VLOOKUP(B145,'[1]LISTADO ATM'!$A$2:$C$822,3,0)</f>
        <v>ESTE</v>
      </c>
      <c r="B145" s="4">
        <v>480</v>
      </c>
      <c r="C145" s="4" t="str">
        <f>VLOOKUP(B145,'[1]LISTADO ATM'!$A$2:$B$822,2,0)</f>
        <v>ATM UNP Farmaconal Higuey</v>
      </c>
      <c r="D145" s="37" t="s">
        <v>14</v>
      </c>
      <c r="E145" s="38"/>
    </row>
    <row r="146" spans="1:5" ht="18" x14ac:dyDescent="0.25">
      <c r="A146" s="4" t="str">
        <f>VLOOKUP(B146,'[1]LISTADO ATM'!$A$2:$C$822,3,0)</f>
        <v>DISTRITO NACIONAL</v>
      </c>
      <c r="B146" s="4">
        <v>559</v>
      </c>
      <c r="C146" s="4" t="str">
        <f>VLOOKUP(B146,'[1]LISTADO ATM'!$A$2:$B$822,2,0)</f>
        <v xml:space="preserve">ATM UNP Metro I </v>
      </c>
      <c r="D146" s="37" t="s">
        <v>14</v>
      </c>
      <c r="E146" s="38"/>
    </row>
    <row r="147" spans="1:5" ht="18" x14ac:dyDescent="0.25">
      <c r="A147" s="4" t="str">
        <f>VLOOKUP(B147,'[1]LISTADO ATM'!$A$2:$C$822,3,0)</f>
        <v>DISTRITO NACIONAL</v>
      </c>
      <c r="B147" s="4">
        <v>914</v>
      </c>
      <c r="C147" s="4" t="str">
        <f>VLOOKUP(B147,'[1]LISTADO ATM'!$A$2:$B$822,2,0)</f>
        <v xml:space="preserve">ATM Clínica Abreu </v>
      </c>
      <c r="D147" s="37" t="s">
        <v>14</v>
      </c>
      <c r="E147" s="38"/>
    </row>
    <row r="148" spans="1:5" ht="18" x14ac:dyDescent="0.25">
      <c r="A148" s="4" t="str">
        <f>VLOOKUP(B148,'[1]LISTADO ATM'!$A$2:$C$822,3,0)</f>
        <v>NORTE</v>
      </c>
      <c r="B148" s="4">
        <v>154</v>
      </c>
      <c r="C148" s="4" t="str">
        <f>VLOOKUP(B148,'[1]LISTADO ATM'!$A$2:$B$822,2,0)</f>
        <v xml:space="preserve">ATM Oficina Sánchez </v>
      </c>
      <c r="D148" s="37" t="s">
        <v>14</v>
      </c>
      <c r="E148" s="38"/>
    </row>
    <row r="149" spans="1:5" ht="18" x14ac:dyDescent="0.25">
      <c r="A149" s="4" t="str">
        <f>VLOOKUP(B149,'[1]LISTADO ATM'!$A$2:$C$822,3,0)</f>
        <v>SUR</v>
      </c>
      <c r="B149" s="4">
        <v>182</v>
      </c>
      <c r="C149" s="4" t="str">
        <f>VLOOKUP(B149,'[1]LISTADO ATM'!$A$2:$B$822,2,0)</f>
        <v xml:space="preserve">ATM Barahona Comb </v>
      </c>
      <c r="D149" s="37" t="s">
        <v>14</v>
      </c>
      <c r="E149" s="38"/>
    </row>
    <row r="150" spans="1:5" ht="18" x14ac:dyDescent="0.25">
      <c r="A150" s="4" t="str">
        <f>VLOOKUP(B150,'[1]LISTADO ATM'!$A$2:$C$822,3,0)</f>
        <v>DISTRITO NACIONAL</v>
      </c>
      <c r="B150" s="4">
        <v>338</v>
      </c>
      <c r="C150" s="4" t="str">
        <f>VLOOKUP(B150,'[1]LISTADO ATM'!$A$2:$B$822,2,0)</f>
        <v>ATM S/M Aprezio Pantoja</v>
      </c>
      <c r="D150" s="37" t="s">
        <v>14</v>
      </c>
      <c r="E150" s="38"/>
    </row>
    <row r="151" spans="1:5" ht="18" x14ac:dyDescent="0.25">
      <c r="A151" s="4" t="str">
        <f>VLOOKUP(B151,'[1]LISTADO ATM'!$A$2:$C$822,3,0)</f>
        <v>NORTE</v>
      </c>
      <c r="B151" s="4">
        <v>990</v>
      </c>
      <c r="C151" s="4" t="str">
        <f>VLOOKUP(B151,'[1]LISTADO ATM'!$A$2:$B$822,2,0)</f>
        <v xml:space="preserve">ATM Autoservicio Bonao II </v>
      </c>
      <c r="D151" s="37" t="s">
        <v>14</v>
      </c>
      <c r="E151" s="38"/>
    </row>
    <row r="152" spans="1:5" ht="18" x14ac:dyDescent="0.25">
      <c r="A152" s="4" t="str">
        <f>VLOOKUP(B152,'[1]LISTADO ATM'!$A$2:$C$822,3,0)</f>
        <v>NORTE</v>
      </c>
      <c r="B152" s="4">
        <v>157</v>
      </c>
      <c r="C152" s="4" t="str">
        <f>VLOOKUP(B152,'[1]LISTADO ATM'!$A$2:$B$822,2,0)</f>
        <v xml:space="preserve">ATM Oficina Samaná </v>
      </c>
      <c r="D152" s="37" t="s">
        <v>14</v>
      </c>
      <c r="E152" s="38"/>
    </row>
    <row r="153" spans="1:5" ht="18" x14ac:dyDescent="0.25">
      <c r="A153" s="4" t="str">
        <f>VLOOKUP(B153,'[1]LISTADO ATM'!$A$2:$C$822,3,0)</f>
        <v>DISTRITO NACIONAL</v>
      </c>
      <c r="B153" s="4">
        <v>238</v>
      </c>
      <c r="C153" s="4" t="str">
        <f>VLOOKUP(B153,'[1]LISTADO ATM'!$A$2:$B$822,2,0)</f>
        <v xml:space="preserve">ATM Multicentro La Sirena Charles de Gaulle </v>
      </c>
      <c r="D153" s="37" t="s">
        <v>14</v>
      </c>
      <c r="E153" s="38"/>
    </row>
    <row r="154" spans="1:5" ht="18" x14ac:dyDescent="0.25">
      <c r="A154" s="4" t="str">
        <f>VLOOKUP(B154,'[1]LISTADO ATM'!$A$2:$C$822,3,0)</f>
        <v>DISTRITO NACIONAL</v>
      </c>
      <c r="B154" s="4">
        <v>949</v>
      </c>
      <c r="C154" s="4" t="str">
        <f>VLOOKUP(B154,'[1]LISTADO ATM'!$A$2:$B$822,2,0)</f>
        <v xml:space="preserve">ATM S/M Bravo San Isidro Coral Mall </v>
      </c>
      <c r="D154" s="37" t="s">
        <v>14</v>
      </c>
      <c r="E154" s="38"/>
    </row>
    <row r="155" spans="1:5" ht="18" x14ac:dyDescent="0.25">
      <c r="A155" s="4" t="e">
        <f>VLOOKUP(B155,'[1]LISTADO ATM'!$A$2:$C$822,3,0)</f>
        <v>#N/A</v>
      </c>
      <c r="B155" s="4"/>
      <c r="C155" s="4" t="e">
        <f>VLOOKUP(B155,'[1]LISTADO ATM'!$A$2:$B$822,2,0)</f>
        <v>#N/A</v>
      </c>
      <c r="D155" s="35"/>
      <c r="E155" s="36"/>
    </row>
    <row r="156" spans="1:5" ht="18" x14ac:dyDescent="0.25">
      <c r="A156" s="4" t="e">
        <f>VLOOKUP(B156,'[1]LISTADO ATM'!$A$2:$C$822,3,0)</f>
        <v>#N/A</v>
      </c>
      <c r="B156" s="4"/>
      <c r="C156" s="4" t="e">
        <f>VLOOKUP(B156,'[1]LISTADO ATM'!$A$2:$B$822,2,0)</f>
        <v>#N/A</v>
      </c>
      <c r="D156" s="33"/>
      <c r="E156" s="34"/>
    </row>
    <row r="157" spans="1:5" ht="18" x14ac:dyDescent="0.25">
      <c r="A157" s="4" t="e">
        <f>VLOOKUP(B157,'[1]LISTADO ATM'!$A$2:$C$822,3,0)</f>
        <v>#N/A</v>
      </c>
      <c r="B157" s="4"/>
      <c r="C157" s="4" t="e">
        <f>VLOOKUP(B157,'[1]LISTADO ATM'!$A$2:$B$822,2,0)</f>
        <v>#N/A</v>
      </c>
      <c r="D157" s="33"/>
      <c r="E157" s="34"/>
    </row>
    <row r="158" spans="1:5" ht="18.75" thickBot="1" x14ac:dyDescent="0.3">
      <c r="A158" s="5" t="s">
        <v>11</v>
      </c>
      <c r="B158" s="10">
        <f>COUNT(B134:B154)</f>
        <v>21</v>
      </c>
      <c r="C158" s="28"/>
      <c r="D158" s="23"/>
      <c r="E158" s="23"/>
    </row>
  </sheetData>
  <mergeCells count="34">
    <mergeCell ref="A130:B130"/>
    <mergeCell ref="A1:E1"/>
    <mergeCell ref="A2:E2"/>
    <mergeCell ref="A7:E7"/>
    <mergeCell ref="A118:E118"/>
    <mergeCell ref="A129:B129"/>
    <mergeCell ref="C69:E69"/>
    <mergeCell ref="A71:E71"/>
    <mergeCell ref="C79:E79"/>
    <mergeCell ref="A81:E81"/>
    <mergeCell ref="A103:E103"/>
    <mergeCell ref="A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2:E142"/>
    <mergeCell ref="D141:E141"/>
    <mergeCell ref="D152:E152"/>
    <mergeCell ref="D153:E153"/>
    <mergeCell ref="D154:E154"/>
    <mergeCell ref="D143:E143"/>
    <mergeCell ref="D150:E150"/>
    <mergeCell ref="D151:E151"/>
    <mergeCell ref="D147:E147"/>
    <mergeCell ref="D148:E148"/>
    <mergeCell ref="D149:E149"/>
    <mergeCell ref="D145:E145"/>
    <mergeCell ref="D146:E146"/>
    <mergeCell ref="D144:E144"/>
  </mergeCells>
  <phoneticPr fontId="11" type="noConversion"/>
  <conditionalFormatting sqref="B128:B132 B1:B70 B80:B81 B134:B1048576 B83:B103 B105:B117">
    <cfRule type="duplicateValues" dxfId="40" priority="115"/>
  </conditionalFormatting>
  <conditionalFormatting sqref="E9">
    <cfRule type="duplicateValues" dxfId="39" priority="109"/>
  </conditionalFormatting>
  <conditionalFormatting sqref="E9">
    <cfRule type="duplicateValues" dxfId="38" priority="110"/>
  </conditionalFormatting>
  <conditionalFormatting sqref="E11">
    <cfRule type="duplicateValues" dxfId="37" priority="106"/>
  </conditionalFormatting>
  <conditionalFormatting sqref="E12">
    <cfRule type="duplicateValues" dxfId="36" priority="105"/>
  </conditionalFormatting>
  <conditionalFormatting sqref="E135">
    <cfRule type="duplicateValues" dxfId="35" priority="100"/>
  </conditionalFormatting>
  <conditionalFormatting sqref="E136">
    <cfRule type="duplicateValues" dxfId="34" priority="98"/>
  </conditionalFormatting>
  <conditionalFormatting sqref="E137">
    <cfRule type="duplicateValues" dxfId="33" priority="95"/>
  </conditionalFormatting>
  <conditionalFormatting sqref="E138">
    <cfRule type="duplicateValues" dxfId="32" priority="94"/>
  </conditionalFormatting>
  <conditionalFormatting sqref="E139">
    <cfRule type="duplicateValues" dxfId="31" priority="92"/>
  </conditionalFormatting>
  <conditionalFormatting sqref="E140">
    <cfRule type="duplicateValues" dxfId="30" priority="91"/>
  </conditionalFormatting>
  <conditionalFormatting sqref="E141">
    <cfRule type="duplicateValues" dxfId="29" priority="89"/>
  </conditionalFormatting>
  <conditionalFormatting sqref="E142">
    <cfRule type="duplicateValues" dxfId="28" priority="88"/>
  </conditionalFormatting>
  <conditionalFormatting sqref="E143">
    <cfRule type="duplicateValues" dxfId="27" priority="87"/>
  </conditionalFormatting>
  <conditionalFormatting sqref="B128:B132 B1:B70 B80:B81 B134:B1048576 B83:B103 B105:B117">
    <cfRule type="duplicateValues" dxfId="26" priority="85"/>
    <cfRule type="duplicateValues" dxfId="25" priority="86"/>
  </conditionalFormatting>
  <conditionalFormatting sqref="E26">
    <cfRule type="duplicateValues" dxfId="24" priority="83"/>
  </conditionalFormatting>
  <conditionalFormatting sqref="E111 E105 E113">
    <cfRule type="duplicateValues" dxfId="23" priority="834"/>
  </conditionalFormatting>
  <conditionalFormatting sqref="E156:E157 E144:E147">
    <cfRule type="duplicateValues" dxfId="22" priority="77"/>
  </conditionalFormatting>
  <conditionalFormatting sqref="E158:E1048576 E116:E117 E128:E133 E1:E7 E80:E81 E101:E104 E10:E59 E69:E70 E83:E90">
    <cfRule type="duplicateValues" dxfId="21" priority="887"/>
  </conditionalFormatting>
  <conditionalFormatting sqref="E158:E1048576 E128:E134 E80:E81 E116:E117 E101:E107 E1:E7 E61:E70 E111 E9:E59 E83:E90 E113">
    <cfRule type="duplicateValues" dxfId="20" priority="936"/>
  </conditionalFormatting>
  <conditionalFormatting sqref="E91:E94">
    <cfRule type="duplicateValues" dxfId="19" priority="75"/>
  </conditionalFormatting>
  <conditionalFormatting sqref="E91:E94">
    <cfRule type="duplicateValues" dxfId="18" priority="76"/>
  </conditionalFormatting>
  <conditionalFormatting sqref="E83:E90 E55:E59">
    <cfRule type="duplicateValues" dxfId="17" priority="954"/>
  </conditionalFormatting>
  <conditionalFormatting sqref="E108:E110 E114:E115">
    <cfRule type="duplicateValues" dxfId="16" priority="72"/>
  </conditionalFormatting>
  <conditionalFormatting sqref="E106:E107 E61:E68">
    <cfRule type="duplicateValues" dxfId="15" priority="971"/>
  </conditionalFormatting>
  <conditionalFormatting sqref="E60">
    <cfRule type="duplicateValues" dxfId="14" priority="69"/>
  </conditionalFormatting>
  <conditionalFormatting sqref="E60">
    <cfRule type="duplicateValues" dxfId="13" priority="70"/>
  </conditionalFormatting>
  <conditionalFormatting sqref="E60">
    <cfRule type="duplicateValues" dxfId="12" priority="71"/>
  </conditionalFormatting>
  <conditionalFormatting sqref="E54">
    <cfRule type="duplicateValues" dxfId="11" priority="982"/>
  </conditionalFormatting>
  <conditionalFormatting sqref="E95">
    <cfRule type="duplicateValues" dxfId="10" priority="65"/>
  </conditionalFormatting>
  <conditionalFormatting sqref="E95">
    <cfRule type="duplicateValues" dxfId="9" priority="66"/>
  </conditionalFormatting>
  <conditionalFormatting sqref="E91:E94">
    <cfRule type="duplicateValues" dxfId="8" priority="1019"/>
  </conditionalFormatting>
  <conditionalFormatting sqref="E148:E151 E155">
    <cfRule type="duplicateValues" dxfId="7" priority="1107"/>
  </conditionalFormatting>
  <conditionalFormatting sqref="E152 E154">
    <cfRule type="duplicateValues" dxfId="6" priority="8"/>
  </conditionalFormatting>
  <conditionalFormatting sqref="E153">
    <cfRule type="duplicateValues" dxfId="5" priority="7"/>
  </conditionalFormatting>
  <conditionalFormatting sqref="E112">
    <cfRule type="duplicateValues" dxfId="4" priority="4"/>
  </conditionalFormatting>
  <conditionalFormatting sqref="E96:E100">
    <cfRule type="duplicateValues" dxfId="3" priority="1"/>
  </conditionalFormatting>
  <conditionalFormatting sqref="E96:E100">
    <cfRule type="duplicateValues" dxfId="2" priority="2"/>
  </conditionalFormatting>
  <conditionalFormatting sqref="E96:E100">
    <cfRule type="duplicateValues" dxfId="1" priority="3"/>
  </conditionalFormatting>
  <conditionalFormatting sqref="E95">
    <cfRule type="duplicateValues" dxfId="0" priority="114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91"/>
  <sheetViews>
    <sheetView topLeftCell="A43" workbookViewId="0">
      <selection activeCell="G25" sqref="G25"/>
    </sheetView>
  </sheetViews>
  <sheetFormatPr baseColWidth="10" defaultColWidth="11.42578125" defaultRowHeight="15" x14ac:dyDescent="0.25"/>
  <sheetData>
    <row r="4" spans="3:3" x14ac:dyDescent="0.25">
      <c r="C4">
        <v>1</v>
      </c>
    </row>
    <row r="5" spans="3:3" x14ac:dyDescent="0.25">
      <c r="C5">
        <v>9</v>
      </c>
    </row>
    <row r="6" spans="3:3" x14ac:dyDescent="0.25">
      <c r="C6">
        <v>35</v>
      </c>
    </row>
    <row r="7" spans="3:3" x14ac:dyDescent="0.25">
      <c r="C7">
        <v>45</v>
      </c>
    </row>
    <row r="8" spans="3:3" x14ac:dyDescent="0.25">
      <c r="C8">
        <v>53</v>
      </c>
    </row>
    <row r="9" spans="3:3" x14ac:dyDescent="0.25">
      <c r="C9">
        <v>62</v>
      </c>
    </row>
    <row r="10" spans="3:3" x14ac:dyDescent="0.25">
      <c r="C10">
        <v>75</v>
      </c>
    </row>
    <row r="11" spans="3:3" x14ac:dyDescent="0.25">
      <c r="C11">
        <v>85</v>
      </c>
    </row>
    <row r="12" spans="3:3" x14ac:dyDescent="0.25">
      <c r="C12">
        <v>96</v>
      </c>
    </row>
    <row r="13" spans="3:3" x14ac:dyDescent="0.25">
      <c r="C13">
        <v>119</v>
      </c>
    </row>
    <row r="14" spans="3:3" x14ac:dyDescent="0.25">
      <c r="C14">
        <v>140</v>
      </c>
    </row>
    <row r="15" spans="3:3" x14ac:dyDescent="0.25">
      <c r="C15">
        <v>152</v>
      </c>
    </row>
    <row r="16" spans="3:3" x14ac:dyDescent="0.25">
      <c r="C16">
        <v>157</v>
      </c>
    </row>
    <row r="17" spans="3:3" x14ac:dyDescent="0.25">
      <c r="C17">
        <v>159</v>
      </c>
    </row>
    <row r="18" spans="3:3" x14ac:dyDescent="0.25">
      <c r="C18">
        <v>160</v>
      </c>
    </row>
    <row r="19" spans="3:3" x14ac:dyDescent="0.25">
      <c r="C19">
        <v>160</v>
      </c>
    </row>
    <row r="20" spans="3:3" x14ac:dyDescent="0.25">
      <c r="C20">
        <v>161</v>
      </c>
    </row>
    <row r="21" spans="3:3" x14ac:dyDescent="0.25">
      <c r="C21">
        <v>219</v>
      </c>
    </row>
    <row r="22" spans="3:3" x14ac:dyDescent="0.25">
      <c r="C22">
        <v>235</v>
      </c>
    </row>
    <row r="23" spans="3:3" x14ac:dyDescent="0.25">
      <c r="C23">
        <v>235</v>
      </c>
    </row>
    <row r="24" spans="3:3" x14ac:dyDescent="0.25">
      <c r="C24">
        <v>235</v>
      </c>
    </row>
    <row r="25" spans="3:3" x14ac:dyDescent="0.25">
      <c r="C25">
        <v>252</v>
      </c>
    </row>
    <row r="26" spans="3:3" x14ac:dyDescent="0.25">
      <c r="C26">
        <v>276</v>
      </c>
    </row>
    <row r="27" spans="3:3" x14ac:dyDescent="0.25">
      <c r="C27">
        <v>293</v>
      </c>
    </row>
    <row r="28" spans="3:3" x14ac:dyDescent="0.25">
      <c r="C28">
        <v>307</v>
      </c>
    </row>
    <row r="29" spans="3:3" x14ac:dyDescent="0.25">
      <c r="C29">
        <v>307</v>
      </c>
    </row>
    <row r="30" spans="3:3" x14ac:dyDescent="0.25">
      <c r="C30">
        <v>315</v>
      </c>
    </row>
    <row r="31" spans="3:3" x14ac:dyDescent="0.25">
      <c r="C31">
        <v>333</v>
      </c>
    </row>
    <row r="32" spans="3:3" x14ac:dyDescent="0.25">
      <c r="C32">
        <v>338</v>
      </c>
    </row>
    <row r="33" spans="3:3" x14ac:dyDescent="0.25">
      <c r="C33">
        <v>342</v>
      </c>
    </row>
    <row r="34" spans="3:3" x14ac:dyDescent="0.25">
      <c r="C34">
        <v>347</v>
      </c>
    </row>
    <row r="35" spans="3:3" x14ac:dyDescent="0.25">
      <c r="C35">
        <v>354</v>
      </c>
    </row>
    <row r="36" spans="3:3" x14ac:dyDescent="0.25">
      <c r="C36">
        <v>378</v>
      </c>
    </row>
    <row r="37" spans="3:3" x14ac:dyDescent="0.25">
      <c r="C37">
        <v>390</v>
      </c>
    </row>
    <row r="38" spans="3:3" x14ac:dyDescent="0.25">
      <c r="C38">
        <v>390</v>
      </c>
    </row>
    <row r="39" spans="3:3" x14ac:dyDescent="0.25">
      <c r="C39">
        <v>390</v>
      </c>
    </row>
    <row r="40" spans="3:3" x14ac:dyDescent="0.25">
      <c r="C40">
        <v>396</v>
      </c>
    </row>
    <row r="41" spans="3:3" x14ac:dyDescent="0.25">
      <c r="C41">
        <v>407</v>
      </c>
    </row>
    <row r="42" spans="3:3" x14ac:dyDescent="0.25">
      <c r="C42">
        <v>413</v>
      </c>
    </row>
    <row r="43" spans="3:3" x14ac:dyDescent="0.25">
      <c r="C43">
        <v>413</v>
      </c>
    </row>
    <row r="44" spans="3:3" x14ac:dyDescent="0.25">
      <c r="C44">
        <v>434</v>
      </c>
    </row>
    <row r="45" spans="3:3" x14ac:dyDescent="0.25">
      <c r="C45">
        <v>434</v>
      </c>
    </row>
    <row r="46" spans="3:3" x14ac:dyDescent="0.25">
      <c r="C46">
        <v>434</v>
      </c>
    </row>
    <row r="47" spans="3:3" x14ac:dyDescent="0.25">
      <c r="C47">
        <v>462</v>
      </c>
    </row>
    <row r="48" spans="3:3" x14ac:dyDescent="0.25">
      <c r="C48">
        <v>511</v>
      </c>
    </row>
    <row r="49" spans="3:3" x14ac:dyDescent="0.25">
      <c r="C49">
        <v>527</v>
      </c>
    </row>
    <row r="50" spans="3:3" x14ac:dyDescent="0.25">
      <c r="C50">
        <v>537</v>
      </c>
    </row>
    <row r="51" spans="3:3" x14ac:dyDescent="0.25">
      <c r="C51">
        <v>537</v>
      </c>
    </row>
    <row r="52" spans="3:3" x14ac:dyDescent="0.25">
      <c r="C52">
        <v>557</v>
      </c>
    </row>
    <row r="53" spans="3:3" x14ac:dyDescent="0.25">
      <c r="C53">
        <v>566</v>
      </c>
    </row>
    <row r="54" spans="3:3" x14ac:dyDescent="0.25">
      <c r="C54">
        <v>566</v>
      </c>
    </row>
    <row r="55" spans="3:3" x14ac:dyDescent="0.25">
      <c r="C55">
        <v>566</v>
      </c>
    </row>
    <row r="56" spans="3:3" x14ac:dyDescent="0.25">
      <c r="C56">
        <v>572</v>
      </c>
    </row>
    <row r="57" spans="3:3" x14ac:dyDescent="0.25">
      <c r="C57">
        <v>572</v>
      </c>
    </row>
    <row r="58" spans="3:3" x14ac:dyDescent="0.25">
      <c r="C58">
        <v>595</v>
      </c>
    </row>
    <row r="59" spans="3:3" x14ac:dyDescent="0.25">
      <c r="C59">
        <v>631</v>
      </c>
    </row>
    <row r="60" spans="3:3" x14ac:dyDescent="0.25">
      <c r="C60">
        <v>638</v>
      </c>
    </row>
    <row r="61" spans="3:3" x14ac:dyDescent="0.25">
      <c r="C61">
        <v>643</v>
      </c>
    </row>
    <row r="62" spans="3:3" x14ac:dyDescent="0.25">
      <c r="C62">
        <v>643</v>
      </c>
    </row>
    <row r="63" spans="3:3" x14ac:dyDescent="0.25">
      <c r="C63">
        <v>660</v>
      </c>
    </row>
    <row r="64" spans="3:3" x14ac:dyDescent="0.25">
      <c r="C64">
        <v>713</v>
      </c>
    </row>
    <row r="65" spans="3:3" x14ac:dyDescent="0.25">
      <c r="C65">
        <v>715</v>
      </c>
    </row>
    <row r="66" spans="3:3" x14ac:dyDescent="0.25">
      <c r="C66">
        <v>717</v>
      </c>
    </row>
    <row r="67" spans="3:3" x14ac:dyDescent="0.25">
      <c r="C67">
        <v>728</v>
      </c>
    </row>
    <row r="68" spans="3:3" x14ac:dyDescent="0.25">
      <c r="C68">
        <v>734</v>
      </c>
    </row>
    <row r="69" spans="3:3" x14ac:dyDescent="0.25">
      <c r="C69">
        <v>734</v>
      </c>
    </row>
    <row r="70" spans="3:3" x14ac:dyDescent="0.25">
      <c r="C70">
        <v>760</v>
      </c>
    </row>
    <row r="71" spans="3:3" x14ac:dyDescent="0.25">
      <c r="C71">
        <v>783</v>
      </c>
    </row>
    <row r="72" spans="3:3" x14ac:dyDescent="0.25">
      <c r="C72">
        <v>796</v>
      </c>
    </row>
    <row r="73" spans="3:3" x14ac:dyDescent="0.25">
      <c r="C73">
        <v>801</v>
      </c>
    </row>
    <row r="74" spans="3:3" x14ac:dyDescent="0.25">
      <c r="C74">
        <v>808</v>
      </c>
    </row>
    <row r="75" spans="3:3" x14ac:dyDescent="0.25">
      <c r="C75">
        <v>817</v>
      </c>
    </row>
    <row r="76" spans="3:3" x14ac:dyDescent="0.25">
      <c r="C76">
        <v>825</v>
      </c>
    </row>
    <row r="77" spans="3:3" x14ac:dyDescent="0.25">
      <c r="C77">
        <v>888</v>
      </c>
    </row>
    <row r="78" spans="3:3" x14ac:dyDescent="0.25">
      <c r="C78">
        <v>891</v>
      </c>
    </row>
    <row r="79" spans="3:3" x14ac:dyDescent="0.25">
      <c r="C79">
        <v>899</v>
      </c>
    </row>
    <row r="80" spans="3:3" x14ac:dyDescent="0.25">
      <c r="C80">
        <v>911</v>
      </c>
    </row>
    <row r="81" spans="3:3" x14ac:dyDescent="0.25">
      <c r="C81">
        <v>911</v>
      </c>
    </row>
    <row r="82" spans="3:3" x14ac:dyDescent="0.25">
      <c r="C82">
        <v>930</v>
      </c>
    </row>
    <row r="83" spans="3:3" x14ac:dyDescent="0.25">
      <c r="C83">
        <v>937</v>
      </c>
    </row>
    <row r="84" spans="3:3" x14ac:dyDescent="0.25">
      <c r="C84">
        <v>942</v>
      </c>
    </row>
    <row r="85" spans="3:3" x14ac:dyDescent="0.25">
      <c r="C85">
        <v>945</v>
      </c>
    </row>
    <row r="86" spans="3:3" x14ac:dyDescent="0.25">
      <c r="C86">
        <v>946</v>
      </c>
    </row>
    <row r="87" spans="3:3" x14ac:dyDescent="0.25">
      <c r="C87">
        <v>957</v>
      </c>
    </row>
    <row r="88" spans="3:3" x14ac:dyDescent="0.25">
      <c r="C88">
        <v>957</v>
      </c>
    </row>
    <row r="89" spans="3:3" x14ac:dyDescent="0.25">
      <c r="C89">
        <v>962</v>
      </c>
    </row>
    <row r="90" spans="3:3" x14ac:dyDescent="0.25">
      <c r="C90">
        <v>980</v>
      </c>
    </row>
    <row r="91" spans="3:3" x14ac:dyDescent="0.25">
      <c r="C91">
        <v>984</v>
      </c>
    </row>
  </sheetData>
  <dataConsolidate function="var">
    <dataRefs count="1">
      <dataRef ref="D2:D44" sheet="Hoja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2021-03-25T03:18:22Z</dcterms:modified>
</cp:coreProperties>
</file>