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6\"/>
    </mc:Choice>
  </mc:AlternateContent>
  <bookViews>
    <workbookView xWindow="0" yWindow="0" windowWidth="20490" windowHeight="775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" l="1"/>
  <c r="A23" i="1"/>
  <c r="B63" i="1"/>
  <c r="C62" i="1"/>
  <c r="C61" i="1"/>
  <c r="C60" i="1"/>
  <c r="C59" i="1"/>
  <c r="C58" i="1"/>
  <c r="A62" i="1"/>
  <c r="A61" i="1"/>
  <c r="A60" i="1"/>
  <c r="A59" i="1"/>
  <c r="A58" i="1"/>
  <c r="C49" i="1"/>
  <c r="A49" i="1"/>
  <c r="B51" i="1"/>
  <c r="C47" i="1"/>
  <c r="A47" i="1"/>
  <c r="B24" i="1"/>
  <c r="B42" i="1"/>
  <c r="C16" i="1" l="1"/>
  <c r="C17" i="1"/>
  <c r="C18" i="1"/>
  <c r="C19" i="1"/>
  <c r="C21" i="1"/>
  <c r="A16" i="1"/>
  <c r="A17" i="1"/>
  <c r="A18" i="1"/>
  <c r="A19" i="1"/>
  <c r="A21" i="1"/>
  <c r="C48" i="1"/>
  <c r="C46" i="1"/>
  <c r="A48" i="1"/>
  <c r="A46" i="1"/>
  <c r="A20" i="1"/>
  <c r="A34" i="1"/>
  <c r="C20" i="1"/>
  <c r="C34" i="1"/>
  <c r="C29" i="1"/>
  <c r="A29" i="1"/>
  <c r="C10" i="1"/>
  <c r="C11" i="1"/>
  <c r="C12" i="1"/>
  <c r="C13" i="1"/>
  <c r="C14" i="1"/>
  <c r="C15" i="1"/>
  <c r="A10" i="1"/>
  <c r="A11" i="1"/>
  <c r="A12" i="1"/>
  <c r="A13" i="1"/>
  <c r="A14" i="1"/>
  <c r="A15" i="1"/>
  <c r="C41" i="1"/>
  <c r="C40" i="1"/>
  <c r="A41" i="1"/>
  <c r="A40" i="1"/>
  <c r="C39" i="1" l="1"/>
  <c r="A39" i="1"/>
  <c r="C22" i="1"/>
  <c r="A22" i="1"/>
  <c r="C50" i="1" l="1"/>
  <c r="A50" i="1"/>
  <c r="C23" i="1"/>
  <c r="C28" i="1"/>
  <c r="A28" i="1"/>
  <c r="C9" i="1"/>
  <c r="A9" i="1"/>
  <c r="A54" i="1" l="1"/>
  <c r="B30" i="1" l="1"/>
</calcChain>
</file>

<file path=xl/sharedStrings.xml><?xml version="1.0" encoding="utf-8"?>
<sst xmlns="http://schemas.openxmlformats.org/spreadsheetml/2006/main" count="81" uniqueCount="27">
  <si>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</si>
  <si>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</si>
  <si>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</si>
  <si>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</si>
  <si>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</si>
  <si>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</si>
  <si>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</si>
  <si>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</si>
  <si>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</si>
  <si>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</si>
  <si>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</si>
  <si>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</si>
  <si>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</si>
  <si>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</si>
  <si>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</si>
  <si>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</si>
  <si>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</si>
  <si>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</si>
  <si>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</si>
  <si>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Abatecido</t>
  </si>
  <si>
    <t>Solucionado</t>
  </si>
  <si>
    <t>335834864 </t>
  </si>
  <si>
    <t>335834877 </t>
  </si>
  <si>
    <t>335834885 </t>
  </si>
  <si>
    <t>335835054 </t>
  </si>
  <si>
    <t>Gaveta de Rechazo Llena</t>
  </si>
  <si>
    <t>3 Gavetas Vacías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</si>
</sst>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027" cy="62813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19" zoomScale="80" zoomScaleNormal="80" workbookViewId="0">
      <selection activeCell="C54" sqref="C54"/>
    </sheetView>
  </sheetViews>
  <sheetFormatPr baseColWidth="10" defaultColWidth="52.7109375" defaultRowHeight="15" x14ac:dyDescent="0.25"/>
  <cols>
    <col min="1" max="1" width="25.7109375" bestFit="1" customWidth="1"/>
    <col min="2" max="2" width="18" style="7" bestFit="1" customWidth="1"/>
    <col min="3" max="3" width="57.42578125" bestFit="1" customWidth="1"/>
    <col min="4" max="4" width="39.28515625" bestFit="1" customWidth="1"/>
    <col min="5" max="5" width="24.28515625" customWidth="1"/>
  </cols>
  <sheetData>
    <row r="1" spans="1:5" ht="22.5" x14ac:dyDescent="0.25">
      <c r="A1" s="40" t="s">
        <v>1</v>
      </c>
      <c r="B1" s="41"/>
      <c r="C1" s="41"/>
      <c r="D1" s="41"/>
      <c r="E1" s="42"/>
    </row>
    <row r="2" spans="1:5" ht="25.5" x14ac:dyDescent="0.25">
      <c r="A2" s="43" t="s">
        <v>0</v>
      </c>
      <c r="B2" s="44"/>
      <c r="C2" s="44"/>
      <c r="D2" s="44"/>
      <c r="E2" s="45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44281.25</v>
      </c>
      <c r="C4" s="1"/>
      <c r="D4" s="1"/>
      <c r="E4" s="16"/>
    </row>
    <row r="5" spans="1:5" ht="18.75" thickBot="1" x14ac:dyDescent="0.3">
      <c r="A5" s="12" t="s">
        <v>3</v>
      </c>
      <c r="B5" s="14">
        <v>44281.708333333336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46" t="s">
        <v>4</v>
      </c>
      <c r="B7" s="47"/>
      <c r="C7" s="47"/>
      <c r="D7" s="47"/>
      <c r="E7" s="48"/>
    </row>
    <row r="8" spans="1:5" ht="18" x14ac:dyDescent="0.25">
      <c r="A8" s="2" t="s">
        <v>5</v>
      </c>
      <c r="B8" s="2" t="s">
        <v>6</v>
      </c>
      <c r="C8" s="2" t="s">
        <v>7</v>
      </c>
      <c r="D8" s="17" t="s">
        <v>8</v>
      </c>
      <c r="E8" s="17" t="s">
        <v>9</v>
      </c>
    </row>
    <row r="9" spans="1:5" ht="18" x14ac:dyDescent="0.25">
      <c r="A9" s="27" t="str">
        <f>VLOOKUP(B9,'[1]LISTADO ATM'!$A$2:$C$822,3,0)</f>
        <v>ESTE</v>
      </c>
      <c r="B9" s="4">
        <v>114</v>
      </c>
      <c r="C9" s="4" t="str">
        <f>VLOOKUP(B9,'[1]LISTADO ATM'!$A$2:$B$822,2,0)</f>
        <v xml:space="preserve">ATM Oficina Hato Mayor </v>
      </c>
      <c r="D9" s="22" t="s">
        <v>19</v>
      </c>
      <c r="E9" s="25">
        <v>335834632</v>
      </c>
    </row>
    <row r="10" spans="1:5" ht="18" x14ac:dyDescent="0.25">
      <c r="A10" s="27" t="str">
        <f>VLOOKUP(B10,'[1]LISTADO ATM'!$A$2:$C$822,3,0)</f>
        <v>DISTRITO NACIONAL</v>
      </c>
      <c r="B10" s="4">
        <v>813</v>
      </c>
      <c r="C10" s="4" t="str">
        <f>VLOOKUP(B10,'[1]LISTADO ATM'!$A$2:$B$822,2,0)</f>
        <v>ATM Occidental Mall</v>
      </c>
      <c r="D10" s="22" t="s">
        <v>19</v>
      </c>
      <c r="E10" s="25">
        <v>335834449</v>
      </c>
    </row>
    <row r="11" spans="1:5" ht="18" x14ac:dyDescent="0.25">
      <c r="A11" s="27" t="str">
        <f>VLOOKUP(B11,'[1]LISTADO ATM'!$A$2:$C$822,3,0)</f>
        <v>DISTRITO NACIONAL</v>
      </c>
      <c r="B11" s="4">
        <v>914</v>
      </c>
      <c r="C11" s="4" t="str">
        <f>VLOOKUP(B11,'[1]LISTADO ATM'!$A$2:$B$822,2,0)</f>
        <v xml:space="preserve">ATM Clínica Abreu </v>
      </c>
      <c r="D11" s="22" t="s">
        <v>19</v>
      </c>
      <c r="E11" s="25">
        <v>335833134</v>
      </c>
    </row>
    <row r="12" spans="1:5" ht="18" x14ac:dyDescent="0.25">
      <c r="A12" s="27" t="str">
        <f>VLOOKUP(B12,'[1]LISTADO ATM'!$A$2:$C$822,3,0)</f>
        <v>NORTE</v>
      </c>
      <c r="B12" s="4">
        <v>944</v>
      </c>
      <c r="C12" s="4" t="str">
        <f>VLOOKUP(B12,'[1]LISTADO ATM'!$A$2:$B$822,2,0)</f>
        <v xml:space="preserve">ATM UNP Mao </v>
      </c>
      <c r="D12" s="22" t="s">
        <v>19</v>
      </c>
      <c r="E12" s="25">
        <v>335834598</v>
      </c>
    </row>
    <row r="13" spans="1:5" ht="18" x14ac:dyDescent="0.25">
      <c r="A13" s="27" t="str">
        <f>VLOOKUP(B13,'[1]LISTADO ATM'!$A$2:$C$822,3,0)</f>
        <v>DISTRITO NACIONAL</v>
      </c>
      <c r="B13" s="4">
        <v>839</v>
      </c>
      <c r="C13" s="4" t="str">
        <f>VLOOKUP(B13,'[1]LISTADO ATM'!$A$2:$B$822,2,0)</f>
        <v xml:space="preserve">ATM INAPA </v>
      </c>
      <c r="D13" s="22" t="s">
        <v>19</v>
      </c>
      <c r="E13" s="25" t="s">
        <v>23</v>
      </c>
    </row>
    <row r="14" spans="1:5" ht="18" x14ac:dyDescent="0.25">
      <c r="A14" s="27" t="str">
        <f>VLOOKUP(B14,'[1]LISTADO ATM'!$A$2:$C$822,3,0)</f>
        <v>DISTRITO NACIONAL</v>
      </c>
      <c r="B14" s="4">
        <v>577</v>
      </c>
      <c r="C14" s="4" t="str">
        <f>VLOOKUP(B14,'[1]LISTADO ATM'!$A$2:$B$822,2,0)</f>
        <v xml:space="preserve">ATM Olé Ave. Duarte </v>
      </c>
      <c r="D14" s="22" t="s">
        <v>19</v>
      </c>
      <c r="E14" s="25" t="s">
        <v>21</v>
      </c>
    </row>
    <row r="15" spans="1:5" ht="18" x14ac:dyDescent="0.25">
      <c r="A15" s="27" t="str">
        <f>VLOOKUP(B15,'[1]LISTADO ATM'!$A$2:$C$822,3,0)</f>
        <v>SUR</v>
      </c>
      <c r="B15" s="4">
        <v>781</v>
      </c>
      <c r="C15" s="4" t="str">
        <f>VLOOKUP(B15,'[1]LISTADO ATM'!$A$2:$B$822,2,0)</f>
        <v xml:space="preserve">ATM Estación Isla Barahona </v>
      </c>
      <c r="D15" s="22" t="s">
        <v>19</v>
      </c>
      <c r="E15" s="25">
        <v>335834457</v>
      </c>
    </row>
    <row r="16" spans="1:5" ht="18" x14ac:dyDescent="0.25">
      <c r="A16" s="27" t="str">
        <f>VLOOKUP(B16,'[1]LISTADO ATM'!$A$2:$C$822,3,0)</f>
        <v>NORTE</v>
      </c>
      <c r="B16" s="4">
        <v>878</v>
      </c>
      <c r="C16" s="4" t="str">
        <f>VLOOKUP(B16,'[1]LISTADO ATM'!$A$2:$B$822,2,0)</f>
        <v>ATM UNP Cabral Y Baez</v>
      </c>
      <c r="D16" s="22" t="s">
        <v>19</v>
      </c>
      <c r="E16" s="25">
        <v>335834455</v>
      </c>
    </row>
    <row r="17" spans="1:5" ht="18" x14ac:dyDescent="0.25">
      <c r="A17" s="27" t="str">
        <f>VLOOKUP(B17,'[1]LISTADO ATM'!$A$2:$C$822,3,0)</f>
        <v>ESTE</v>
      </c>
      <c r="B17" s="4">
        <v>742</v>
      </c>
      <c r="C17" s="4" t="str">
        <f>VLOOKUP(B17,'[1]LISTADO ATM'!$A$2:$B$822,2,0)</f>
        <v xml:space="preserve">ATM Oficina Plaza del Rey (La Romana) </v>
      </c>
      <c r="D17" s="22" t="s">
        <v>19</v>
      </c>
      <c r="E17" s="25" t="s">
        <v>22</v>
      </c>
    </row>
    <row r="18" spans="1:5" ht="18" x14ac:dyDescent="0.25">
      <c r="A18" s="27" t="str">
        <f>VLOOKUP(B18,'[1]LISTADO ATM'!$A$2:$C$822,3,0)</f>
        <v>DISTRITO NACIONAL</v>
      </c>
      <c r="B18" s="4">
        <v>32</v>
      </c>
      <c r="C18" s="4" t="str">
        <f>VLOOKUP(B18,'[1]LISTADO ATM'!$A$2:$B$822,2,0)</f>
        <v xml:space="preserve">ATM Oficina San Martín II </v>
      </c>
      <c r="D18" s="22" t="s">
        <v>19</v>
      </c>
      <c r="E18" s="25">
        <v>335834466</v>
      </c>
    </row>
    <row r="19" spans="1:5" ht="18" x14ac:dyDescent="0.25">
      <c r="A19" s="27" t="str">
        <f>VLOOKUP(B19,'[1]LISTADO ATM'!$A$2:$C$822,3,0)</f>
        <v>DISTRITO NACIONAL</v>
      </c>
      <c r="B19" s="4">
        <v>238</v>
      </c>
      <c r="C19" s="4" t="str">
        <f>VLOOKUP(B19,'[1]LISTADO ATM'!$A$2:$B$822,2,0)</f>
        <v xml:space="preserve">ATM Multicentro La Sirena Charles de Gaulle </v>
      </c>
      <c r="D19" s="22" t="s">
        <v>19</v>
      </c>
      <c r="E19" s="25">
        <v>335833429</v>
      </c>
    </row>
    <row r="20" spans="1:5" ht="18" x14ac:dyDescent="0.25">
      <c r="A20" s="8" t="str">
        <f>VLOOKUP(B20,'[1]LISTADO ATM'!$A$2:$C$822,3,0)</f>
        <v>NORTE</v>
      </c>
      <c r="B20" s="4">
        <v>463</v>
      </c>
      <c r="C20" s="4" t="str">
        <f>VLOOKUP(B20,'[1]LISTADO ATM'!$A$2:$B$822,2,0)</f>
        <v xml:space="preserve">ATM La Sirena El Embrujo </v>
      </c>
      <c r="D20" s="22" t="s">
        <v>19</v>
      </c>
      <c r="E20" s="25">
        <v>335835775</v>
      </c>
    </row>
    <row r="21" spans="1:5" ht="18" x14ac:dyDescent="0.25">
      <c r="A21" s="27" t="str">
        <f>VLOOKUP(B21,'[1]LISTADO ATM'!$A$2:$C$822,3,0)</f>
        <v>DISTRITO NACIONAL</v>
      </c>
      <c r="B21" s="4">
        <v>85</v>
      </c>
      <c r="C21" s="4" t="str">
        <f>VLOOKUP(B21,'[1]LISTADO ATM'!$A$2:$B$822,2,0)</f>
        <v xml:space="preserve">ATM Oficina San Isidro (Fuerza Aérea) </v>
      </c>
      <c r="D21" s="22" t="s">
        <v>19</v>
      </c>
      <c r="E21" s="25" t="s">
        <v>24</v>
      </c>
    </row>
    <row r="22" spans="1:5" ht="18" x14ac:dyDescent="0.25">
      <c r="A22" s="8" t="str">
        <f>VLOOKUP(B22,'[1]LISTADO ATM'!$A$2:$C$822,3,0)</f>
        <v>DISTRITO NACIONAL</v>
      </c>
      <c r="B22" s="4">
        <v>918</v>
      </c>
      <c r="C22" s="4" t="str">
        <f>VLOOKUP(B22,'[1]LISTADO ATM'!$A$2:$B$822,2,0)</f>
        <v xml:space="preserve">ATM S/M Liverpool de la Jacobo Majluta </v>
      </c>
      <c r="D22" s="22" t="s">
        <v>19</v>
      </c>
      <c r="E22" s="25">
        <v>335834648</v>
      </c>
    </row>
    <row r="23" spans="1:5" ht="18" x14ac:dyDescent="0.25">
      <c r="A23" s="8" t="str">
        <f>VLOOKUP(B23,'[1]LISTADO ATM'!$A$2:$C$822,3,0)</f>
        <v>NORTE</v>
      </c>
      <c r="B23" s="4">
        <v>91</v>
      </c>
      <c r="C23" s="4" t="str">
        <f>VLOOKUP(B23,'[1]LISTADO ATM'!$A$2:$B$822,2,0)</f>
        <v xml:space="preserve">ATM UNP Villa Isabela </v>
      </c>
      <c r="D23" s="22" t="s">
        <v>19</v>
      </c>
      <c r="E23" s="25">
        <v>335834477</v>
      </c>
    </row>
    <row r="24" spans="1:5" ht="18.75" thickBot="1" x14ac:dyDescent="0.3">
      <c r="A24" s="5" t="s">
        <v>11</v>
      </c>
      <c r="B24" s="10">
        <f>COUNT(B9:B23)</f>
        <v>15</v>
      </c>
      <c r="C24" s="49"/>
      <c r="D24" s="50"/>
      <c r="E24" s="51"/>
    </row>
    <row r="25" spans="1:5" x14ac:dyDescent="0.25">
      <c r="E25" s="7"/>
    </row>
    <row r="26" spans="1:5" ht="18" x14ac:dyDescent="0.25">
      <c r="A26" s="46" t="s">
        <v>18</v>
      </c>
      <c r="B26" s="47"/>
      <c r="C26" s="47"/>
      <c r="D26" s="47"/>
      <c r="E26" s="48"/>
    </row>
    <row r="27" spans="1:5" ht="18" x14ac:dyDescent="0.25">
      <c r="A27" s="2" t="s">
        <v>5</v>
      </c>
      <c r="B27" s="2" t="s">
        <v>6</v>
      </c>
      <c r="C27" s="2" t="s">
        <v>7</v>
      </c>
      <c r="D27" s="17" t="s">
        <v>8</v>
      </c>
      <c r="E27" s="11" t="s">
        <v>9</v>
      </c>
    </row>
    <row r="28" spans="1:5" ht="18" x14ac:dyDescent="0.25">
      <c r="A28" s="8" t="str">
        <f>VLOOKUP(B28,'[1]LISTADO ATM'!$A$2:$C$822,3,0)</f>
        <v>NORTE</v>
      </c>
      <c r="B28" s="4">
        <v>3</v>
      </c>
      <c r="C28" s="4" t="str">
        <f>VLOOKUP(B28,'[1]LISTADO ATM'!$A$2:$B$822,2,0)</f>
        <v>ATM Autoservicio La Vega Real</v>
      </c>
      <c r="D28" s="22" t="s">
        <v>20</v>
      </c>
      <c r="E28" s="25">
        <v>335834460</v>
      </c>
    </row>
    <row r="29" spans="1:5" ht="18" x14ac:dyDescent="0.25">
      <c r="A29" s="8" t="str">
        <f>VLOOKUP(B29,'[1]LISTADO ATM'!$A$2:$C$822,3,0)</f>
        <v>DISTRITO NACIONAL</v>
      </c>
      <c r="B29" s="4">
        <v>887</v>
      </c>
      <c r="C29" s="4" t="str">
        <f>VLOOKUP(B29,'[1]LISTADO ATM'!$A$2:$B$822,2,0)</f>
        <v>ATM S/M Bravo Los Proceres</v>
      </c>
      <c r="D29" s="22" t="s">
        <v>20</v>
      </c>
      <c r="E29" s="21">
        <v>335833094</v>
      </c>
    </row>
    <row r="30" spans="1:5" ht="18.75" thickBot="1" x14ac:dyDescent="0.3">
      <c r="A30" s="5" t="s">
        <v>11</v>
      </c>
      <c r="B30" s="10">
        <f ca="1">COUNT(B28:B50)</f>
        <v>3</v>
      </c>
      <c r="C30" s="34"/>
      <c r="D30" s="35"/>
      <c r="E30" s="36"/>
    </row>
    <row r="31" spans="1:5" ht="15.75" thickBot="1" x14ac:dyDescent="0.3">
      <c r="E31" s="7"/>
    </row>
    <row r="32" spans="1:5" ht="18.75" thickBot="1" x14ac:dyDescent="0.3">
      <c r="A32" s="37" t="s">
        <v>16</v>
      </c>
      <c r="B32" s="38"/>
      <c r="C32" s="38"/>
      <c r="D32" s="38"/>
      <c r="E32" s="39"/>
    </row>
    <row r="33" spans="1:5" ht="18" x14ac:dyDescent="0.25">
      <c r="A33" s="2" t="s">
        <v>5</v>
      </c>
      <c r="B33" s="2" t="s">
        <v>6</v>
      </c>
      <c r="C33" s="3" t="s">
        <v>7</v>
      </c>
      <c r="D33" s="3" t="s">
        <v>8</v>
      </c>
      <c r="E33" s="17" t="s">
        <v>9</v>
      </c>
    </row>
    <row r="34" spans="1:5" ht="18" x14ac:dyDescent="0.25">
      <c r="A34" s="8" t="str">
        <f>VLOOKUP(B34,'[1]LISTADO ATM'!$A$2:$C$822,3,0)</f>
        <v>ESTE</v>
      </c>
      <c r="B34" s="4">
        <v>219</v>
      </c>
      <c r="C34" s="4" t="str">
        <f>VLOOKUP(B34,'[1]LISTADO ATM'!$A$2:$B$822,2,0)</f>
        <v xml:space="preserve">ATM Oficina La Altagracia (Higuey) </v>
      </c>
      <c r="D34" s="20" t="s">
        <v>10</v>
      </c>
      <c r="E34" s="25">
        <v>335835774</v>
      </c>
    </row>
    <row r="35" spans="1:5" ht="18.75" thickBot="1" x14ac:dyDescent="0.3">
      <c r="A35" s="9" t="s">
        <v>11</v>
      </c>
      <c r="B35" s="10">
        <f>COUNT(B34)</f>
        <v>1</v>
      </c>
      <c r="C35" s="19"/>
      <c r="D35" s="19"/>
      <c r="E35" s="19"/>
    </row>
    <row r="36" spans="1:5" ht="15.75" thickBot="1" x14ac:dyDescent="0.3">
      <c r="E36" s="7"/>
    </row>
    <row r="37" spans="1:5" ht="18.75" thickBot="1" x14ac:dyDescent="0.3">
      <c r="A37" s="37" t="s">
        <v>15</v>
      </c>
      <c r="B37" s="38"/>
      <c r="C37" s="38"/>
      <c r="D37" s="38"/>
      <c r="E37" s="39"/>
    </row>
    <row r="38" spans="1:5" ht="18" x14ac:dyDescent="0.25">
      <c r="A38" s="2" t="s">
        <v>5</v>
      </c>
      <c r="B38" s="2" t="s">
        <v>6</v>
      </c>
      <c r="C38" s="3" t="s">
        <v>7</v>
      </c>
      <c r="D38" s="3" t="s">
        <v>8</v>
      </c>
      <c r="E38" s="11" t="s">
        <v>9</v>
      </c>
    </row>
    <row r="39" spans="1:5" ht="18" x14ac:dyDescent="0.25">
      <c r="A39" s="27" t="str">
        <f>VLOOKUP(B39,'[1]LISTADO ATM'!$A$2:$C$822,3,0)</f>
        <v>DISTRITO NACIONAL</v>
      </c>
      <c r="B39" s="4">
        <v>539</v>
      </c>
      <c r="C39" s="4" t="str">
        <f>VLOOKUP(B39,'[1]LISTADO ATM'!$A$2:$B$822,2,0)</f>
        <v>ATM S/M La Cadena Los Proceres</v>
      </c>
      <c r="D39" s="26" t="s">
        <v>13</v>
      </c>
      <c r="E39" s="25">
        <v>335834656</v>
      </c>
    </row>
    <row r="40" spans="1:5" ht="18" x14ac:dyDescent="0.25">
      <c r="A40" s="27" t="str">
        <f>VLOOKUP(B40,'[1]LISTADO ATM'!$A$2:$C$822,3,0)</f>
        <v>DISTRITO NACIONAL</v>
      </c>
      <c r="B40" s="4">
        <v>18</v>
      </c>
      <c r="C40" s="4" t="str">
        <f>VLOOKUP(B40,'[1]LISTADO ATM'!$A$2:$B$822,2,0)</f>
        <v xml:space="preserve">ATM Oficina Haina Occidental I </v>
      </c>
      <c r="D40" s="26" t="s">
        <v>13</v>
      </c>
      <c r="E40" s="25">
        <v>335835740</v>
      </c>
    </row>
    <row r="41" spans="1:5" ht="18" x14ac:dyDescent="0.25">
      <c r="A41" s="27" t="str">
        <f>VLOOKUP(B41,'[1]LISTADO ATM'!$A$2:$C$822,3,0)</f>
        <v>DISTRITO NACIONAL</v>
      </c>
      <c r="B41" s="4">
        <v>974</v>
      </c>
      <c r="C41" s="4" t="str">
        <f>VLOOKUP(B41,'[1]LISTADO ATM'!$A$2:$B$822,2,0)</f>
        <v xml:space="preserve">ATM S/M Nacional Ave. Lope de Vega </v>
      </c>
      <c r="D41" s="26" t="s">
        <v>13</v>
      </c>
      <c r="E41" s="25">
        <v>335835773</v>
      </c>
    </row>
    <row r="42" spans="1:5" ht="18.75" thickBot="1" x14ac:dyDescent="0.3">
      <c r="A42" s="5" t="s">
        <v>11</v>
      </c>
      <c r="B42" s="10">
        <f>COUNT(B39:B41)</f>
        <v>3</v>
      </c>
      <c r="C42" s="19"/>
      <c r="D42" s="29"/>
      <c r="E42" s="30"/>
    </row>
    <row r="43" spans="1:5" ht="15.75" thickBot="1" x14ac:dyDescent="0.3">
      <c r="E43" s="7"/>
    </row>
    <row r="44" spans="1:5" ht="18" x14ac:dyDescent="0.25">
      <c r="A44" s="52" t="s">
        <v>14</v>
      </c>
      <c r="B44" s="53"/>
      <c r="C44" s="53"/>
      <c r="D44" s="53"/>
      <c r="E44" s="54"/>
    </row>
    <row r="45" spans="1:5" ht="18" x14ac:dyDescent="0.25">
      <c r="A45" s="11" t="s">
        <v>5</v>
      </c>
      <c r="B45" s="11" t="s">
        <v>6</v>
      </c>
      <c r="C45" s="6" t="s">
        <v>7</v>
      </c>
      <c r="D45" s="24" t="s">
        <v>8</v>
      </c>
      <c r="E45" s="11" t="s">
        <v>9</v>
      </c>
    </row>
    <row r="46" spans="1:5" ht="18" x14ac:dyDescent="0.25">
      <c r="A46" s="4" t="str">
        <f>VLOOKUP(B46,'[1]LISTADO ATM'!$A$2:$C$822,3,0)</f>
        <v>SUR</v>
      </c>
      <c r="B46" s="4">
        <v>677</v>
      </c>
      <c r="C46" s="4" t="str">
        <f>VLOOKUP(B46,'[1]LISTADO ATM'!$A$2:$B$822,2,0)</f>
        <v>ATM PBG Villa Jaragua</v>
      </c>
      <c r="D46" s="26" t="s">
        <v>25</v>
      </c>
      <c r="E46" s="21">
        <v>335835690</v>
      </c>
    </row>
    <row r="47" spans="1:5" ht="18" x14ac:dyDescent="0.25">
      <c r="A47" s="4" t="str">
        <f>VLOOKUP(B47,'[1]LISTADO ATM'!$A$2:$C$822,3,0)</f>
        <v>SUR</v>
      </c>
      <c r="B47" s="4">
        <v>297</v>
      </c>
      <c r="C47" s="4" t="str">
        <f>VLOOKUP(B47,'[1]LISTADO ATM'!$A$2:$B$822,2,0)</f>
        <v xml:space="preserve">ATM S/M Cadena Ocoa </v>
      </c>
      <c r="D47" s="26" t="s">
        <v>25</v>
      </c>
      <c r="E47" s="21">
        <v>335835529</v>
      </c>
    </row>
    <row r="48" spans="1:5" ht="18" x14ac:dyDescent="0.25">
      <c r="A48" s="4" t="str">
        <f>VLOOKUP(B48,'[1]LISTADO ATM'!$A$2:$C$822,3,0)</f>
        <v>DISTRITO NACIONAL</v>
      </c>
      <c r="B48" s="4">
        <v>54</v>
      </c>
      <c r="C48" s="4" t="str">
        <f>VLOOKUP(B48,'[1]LISTADO ATM'!$A$2:$B$822,2,0)</f>
        <v xml:space="preserve">ATM Autoservicio Galería 360 </v>
      </c>
      <c r="D48" s="26" t="s">
        <v>25</v>
      </c>
      <c r="E48" s="21">
        <v>335835674</v>
      </c>
    </row>
    <row r="49" spans="1:5" ht="18" x14ac:dyDescent="0.25">
      <c r="A49" s="4" t="str">
        <f>VLOOKUP(B49,'[1]LISTADO ATM'!$A$2:$C$822,3,0)</f>
        <v>ESTE</v>
      </c>
      <c r="B49" s="31">
        <v>386</v>
      </c>
      <c r="C49" s="4" t="str">
        <f>VLOOKUP(B49,'[1]LISTADO ATM'!$A$2:$B$822,2,0)</f>
        <v xml:space="preserve">ATM Plaza Verón II </v>
      </c>
      <c r="D49" s="26" t="s">
        <v>25</v>
      </c>
      <c r="E49" s="21">
        <v>335835698</v>
      </c>
    </row>
    <row r="50" spans="1:5" ht="18" x14ac:dyDescent="0.25">
      <c r="A50" s="4" t="str">
        <f>VLOOKUP(B50,'[1]LISTADO ATM'!$A$2:$C$822,3,0)</f>
        <v>DISTRITO NACIONAL</v>
      </c>
      <c r="B50" s="4">
        <v>545</v>
      </c>
      <c r="C50" s="4" t="str">
        <f>VLOOKUP(B50,'[1]LISTADO ATM'!$A$2:$B$822,2,0)</f>
        <v xml:space="preserve">ATM Oficina Isabel La Católica II  </v>
      </c>
      <c r="D50" s="26" t="s">
        <v>25</v>
      </c>
      <c r="E50" s="21">
        <v>335831765</v>
      </c>
    </row>
    <row r="51" spans="1:5" ht="18.75" thickBot="1" x14ac:dyDescent="0.3">
      <c r="A51" s="5" t="s">
        <v>11</v>
      </c>
      <c r="B51" s="10">
        <f>COUNT(B46:B49)</f>
        <v>4</v>
      </c>
      <c r="C51" s="28"/>
      <c r="D51" s="23"/>
      <c r="E51" s="23"/>
    </row>
    <row r="52" spans="1:5" ht="15.75" thickBot="1" x14ac:dyDescent="0.3">
      <c r="E52" s="7"/>
    </row>
    <row r="53" spans="1:5" ht="18.75" thickBot="1" x14ac:dyDescent="0.3">
      <c r="A53" s="55" t="s">
        <v>12</v>
      </c>
      <c r="B53" s="56"/>
      <c r="D53" s="7"/>
      <c r="E53" s="7"/>
    </row>
    <row r="54" spans="1:5" ht="18.75" thickBot="1" x14ac:dyDescent="0.3">
      <c r="A54" s="57">
        <f>+B35+B42+B51</f>
        <v>8</v>
      </c>
      <c r="B54" s="58"/>
    </row>
    <row r="55" spans="1:5" ht="15.75" thickBot="1" x14ac:dyDescent="0.3">
      <c r="E55" s="7"/>
    </row>
    <row r="56" spans="1:5" ht="18.75" thickBot="1" x14ac:dyDescent="0.3">
      <c r="A56" s="37" t="s">
        <v>17</v>
      </c>
      <c r="B56" s="38"/>
      <c r="C56" s="38"/>
      <c r="D56" s="38"/>
      <c r="E56" s="39"/>
    </row>
    <row r="57" spans="1:5" ht="18" x14ac:dyDescent="0.25">
      <c r="A57" s="11" t="s">
        <v>5</v>
      </c>
      <c r="B57" s="11" t="s">
        <v>6</v>
      </c>
      <c r="C57" s="6" t="s">
        <v>7</v>
      </c>
      <c r="D57" s="59" t="s">
        <v>8</v>
      </c>
      <c r="E57" s="60"/>
    </row>
    <row r="58" spans="1:5" ht="18" x14ac:dyDescent="0.25">
      <c r="A58" s="4" t="str">
        <f>VLOOKUP(B58,'[1]LISTADO ATM'!$A$2:$C$822,3,0)</f>
        <v>ESTE</v>
      </c>
      <c r="B58" s="4">
        <v>386</v>
      </c>
      <c r="C58" s="4" t="str">
        <f>VLOOKUP(B58,'[1]LISTADO ATM'!$A$2:$B$822,2,0)</f>
        <v xml:space="preserve">ATM Plaza Verón II </v>
      </c>
      <c r="D58" s="32" t="s">
        <v>26</v>
      </c>
      <c r="E58" s="33"/>
    </row>
    <row r="59" spans="1:5" ht="18" x14ac:dyDescent="0.25">
      <c r="A59" s="4" t="str">
        <f>VLOOKUP(B59,'[1]LISTADO ATM'!$A$2:$C$822,3,0)</f>
        <v>DISTRITO NACIONAL</v>
      </c>
      <c r="B59" s="4">
        <v>507</v>
      </c>
      <c r="C59" s="4" t="str">
        <f>VLOOKUP(B59,'[1]LISTADO ATM'!$A$2:$B$822,2,0)</f>
        <v>ATM Estación Sigma Boca Chica</v>
      </c>
      <c r="D59" s="32" t="s">
        <v>26</v>
      </c>
      <c r="E59" s="33"/>
    </row>
    <row r="60" spans="1:5" ht="18" x14ac:dyDescent="0.25">
      <c r="A60" s="4" t="str">
        <f>VLOOKUP(B60,'[1]LISTADO ATM'!$A$2:$C$822,3,0)</f>
        <v>DISTRITO NACIONAL</v>
      </c>
      <c r="B60" s="4">
        <v>980</v>
      </c>
      <c r="C60" s="4" t="str">
        <f>VLOOKUP(B60,'[1]LISTADO ATM'!$A$2:$B$822,2,0)</f>
        <v xml:space="preserve">ATM Oficina Bella Vista Mall II </v>
      </c>
      <c r="D60" s="32" t="s">
        <v>26</v>
      </c>
      <c r="E60" s="33"/>
    </row>
    <row r="61" spans="1:5" ht="18" x14ac:dyDescent="0.25">
      <c r="A61" s="4" t="str">
        <f>VLOOKUP(B61,'[1]LISTADO ATM'!$A$2:$C$822,3,0)</f>
        <v>DISTRITO NACIONAL</v>
      </c>
      <c r="B61" s="4">
        <v>833</v>
      </c>
      <c r="C61" s="4" t="str">
        <f>VLOOKUP(B61,'[1]LISTADO ATM'!$A$2:$B$822,2,0)</f>
        <v xml:space="preserve">ATM Cafetería CTB I </v>
      </c>
      <c r="D61" s="32" t="s">
        <v>26</v>
      </c>
      <c r="E61" s="33"/>
    </row>
    <row r="62" spans="1:5" ht="18" x14ac:dyDescent="0.25">
      <c r="A62" s="4" t="str">
        <f>VLOOKUP(B62,'[1]LISTADO ATM'!$A$2:$C$822,3,0)</f>
        <v>NORTE</v>
      </c>
      <c r="B62" s="4">
        <v>728</v>
      </c>
      <c r="C62" s="4" t="str">
        <f>VLOOKUP(B62,'[1]LISTADO ATM'!$A$2:$B$822,2,0)</f>
        <v xml:space="preserve">ATM UNP La Vega Oficina Regional Norcentral </v>
      </c>
      <c r="D62" s="32" t="s">
        <v>26</v>
      </c>
      <c r="E62" s="33"/>
    </row>
    <row r="63" spans="1:5" ht="18.75" thickBot="1" x14ac:dyDescent="0.3">
      <c r="A63" s="5" t="s">
        <v>11</v>
      </c>
      <c r="B63" s="10">
        <f>COUNT(B58:B62)</f>
        <v>5</v>
      </c>
      <c r="C63" s="28"/>
      <c r="D63" s="23"/>
      <c r="E63" s="23"/>
    </row>
  </sheetData>
  <mergeCells count="18">
    <mergeCell ref="A1:E1"/>
    <mergeCell ref="A2:E2"/>
    <mergeCell ref="A7:E7"/>
    <mergeCell ref="C24:E24"/>
    <mergeCell ref="A26:E26"/>
    <mergeCell ref="D59:E59"/>
    <mergeCell ref="D62:E62"/>
    <mergeCell ref="D61:E61"/>
    <mergeCell ref="D60:E60"/>
    <mergeCell ref="C30:E30"/>
    <mergeCell ref="A32:E32"/>
    <mergeCell ref="A37:E37"/>
    <mergeCell ref="D58:E58"/>
    <mergeCell ref="A44:E44"/>
    <mergeCell ref="A53:B53"/>
    <mergeCell ref="A54:B54"/>
    <mergeCell ref="A56:E56"/>
    <mergeCell ref="D57:E57"/>
  </mergeCells>
  <phoneticPr fontId="11" type="noConversion"/>
  <conditionalFormatting sqref="B30">
    <cfRule type="duplicateValues" dxfId="1" priority="1"/>
  </conditionalFormatting>
  <conditionalFormatting sqref="B31:B32 B1:B7 B28:B29 B34:B37 B39:B44 B9:B26 B46:B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43" workbookViewId="0">
      <selection activeCell="G25" sqref="G25"/>
    </sheetView>
  </sheetViews>
  <sheetFormatPr baseColWidth="10" defaultColWidth="11.42578125" defaultRowHeight="15" x14ac:dyDescent="0.25"/>
  <sheetData>
    <row r="4" spans="3:3" x14ac:dyDescent="0.25">
      <c r="C4">
        <v>1</v>
      </c>
    </row>
    <row r="5" spans="3:3" x14ac:dyDescent="0.25">
      <c r="C5">
        <v>9</v>
      </c>
    </row>
    <row r="6" spans="3:3" x14ac:dyDescent="0.25">
      <c r="C6">
        <v>35</v>
      </c>
    </row>
    <row r="7" spans="3:3" x14ac:dyDescent="0.25">
      <c r="C7">
        <v>45</v>
      </c>
    </row>
    <row r="8" spans="3:3" x14ac:dyDescent="0.25">
      <c r="C8">
        <v>53</v>
      </c>
    </row>
    <row r="9" spans="3:3" x14ac:dyDescent="0.25">
      <c r="C9">
        <v>62</v>
      </c>
    </row>
    <row r="10" spans="3:3" x14ac:dyDescent="0.25">
      <c r="C10">
        <v>75</v>
      </c>
    </row>
    <row r="11" spans="3:3" x14ac:dyDescent="0.25">
      <c r="C11">
        <v>85</v>
      </c>
    </row>
    <row r="12" spans="3:3" x14ac:dyDescent="0.25">
      <c r="C12">
        <v>96</v>
      </c>
    </row>
    <row r="13" spans="3:3" x14ac:dyDescent="0.25">
      <c r="C13">
        <v>119</v>
      </c>
    </row>
    <row r="14" spans="3:3" x14ac:dyDescent="0.25">
      <c r="C14">
        <v>140</v>
      </c>
    </row>
    <row r="15" spans="3:3" x14ac:dyDescent="0.25">
      <c r="C15">
        <v>152</v>
      </c>
    </row>
    <row r="16" spans="3:3" x14ac:dyDescent="0.25">
      <c r="C16">
        <v>157</v>
      </c>
    </row>
    <row r="17" spans="3:3" x14ac:dyDescent="0.25">
      <c r="C17">
        <v>159</v>
      </c>
    </row>
    <row r="18" spans="3:3" x14ac:dyDescent="0.25">
      <c r="C18">
        <v>160</v>
      </c>
    </row>
    <row r="19" spans="3:3" x14ac:dyDescent="0.25">
      <c r="C19">
        <v>160</v>
      </c>
    </row>
    <row r="20" spans="3:3" x14ac:dyDescent="0.25">
      <c r="C20">
        <v>161</v>
      </c>
    </row>
    <row r="21" spans="3:3" x14ac:dyDescent="0.25">
      <c r="C21">
        <v>219</v>
      </c>
    </row>
    <row r="22" spans="3:3" x14ac:dyDescent="0.25">
      <c r="C22">
        <v>235</v>
      </c>
    </row>
    <row r="23" spans="3:3" x14ac:dyDescent="0.25">
      <c r="C23">
        <v>235</v>
      </c>
    </row>
    <row r="24" spans="3:3" x14ac:dyDescent="0.25">
      <c r="C24">
        <v>235</v>
      </c>
    </row>
    <row r="25" spans="3:3" x14ac:dyDescent="0.25">
      <c r="C25">
        <v>252</v>
      </c>
    </row>
    <row r="26" spans="3:3" x14ac:dyDescent="0.25">
      <c r="C26">
        <v>276</v>
      </c>
    </row>
    <row r="27" spans="3:3" x14ac:dyDescent="0.25">
      <c r="C27">
        <v>293</v>
      </c>
    </row>
    <row r="28" spans="3:3" x14ac:dyDescent="0.25">
      <c r="C28">
        <v>307</v>
      </c>
    </row>
    <row r="29" spans="3:3" x14ac:dyDescent="0.25">
      <c r="C29">
        <v>307</v>
      </c>
    </row>
    <row r="30" spans="3:3" x14ac:dyDescent="0.25">
      <c r="C30">
        <v>315</v>
      </c>
    </row>
    <row r="31" spans="3:3" x14ac:dyDescent="0.25">
      <c r="C31">
        <v>333</v>
      </c>
    </row>
    <row r="32" spans="3:3" x14ac:dyDescent="0.25">
      <c r="C32">
        <v>338</v>
      </c>
    </row>
    <row r="33" spans="3:3" x14ac:dyDescent="0.25">
      <c r="C33">
        <v>342</v>
      </c>
    </row>
    <row r="34" spans="3:3" x14ac:dyDescent="0.25">
      <c r="C34">
        <v>347</v>
      </c>
    </row>
    <row r="35" spans="3:3" x14ac:dyDescent="0.25">
      <c r="C35">
        <v>354</v>
      </c>
    </row>
    <row r="36" spans="3:3" x14ac:dyDescent="0.25">
      <c r="C36">
        <v>378</v>
      </c>
    </row>
    <row r="37" spans="3:3" x14ac:dyDescent="0.25">
      <c r="C37">
        <v>390</v>
      </c>
    </row>
    <row r="38" spans="3:3" x14ac:dyDescent="0.25">
      <c r="C38">
        <v>390</v>
      </c>
    </row>
    <row r="39" spans="3:3" x14ac:dyDescent="0.25">
      <c r="C39">
        <v>390</v>
      </c>
    </row>
    <row r="40" spans="3:3" x14ac:dyDescent="0.25">
      <c r="C40">
        <v>396</v>
      </c>
    </row>
    <row r="41" spans="3:3" x14ac:dyDescent="0.25">
      <c r="C41">
        <v>407</v>
      </c>
    </row>
    <row r="42" spans="3:3" x14ac:dyDescent="0.25">
      <c r="C42">
        <v>413</v>
      </c>
    </row>
    <row r="43" spans="3:3" x14ac:dyDescent="0.25">
      <c r="C43">
        <v>413</v>
      </c>
    </row>
    <row r="44" spans="3:3" x14ac:dyDescent="0.25">
      <c r="C44">
        <v>434</v>
      </c>
    </row>
    <row r="45" spans="3:3" x14ac:dyDescent="0.25">
      <c r="C45">
        <v>434</v>
      </c>
    </row>
    <row r="46" spans="3:3" x14ac:dyDescent="0.25">
      <c r="C46">
        <v>434</v>
      </c>
    </row>
    <row r="47" spans="3:3" x14ac:dyDescent="0.25">
      <c r="C47">
        <v>462</v>
      </c>
    </row>
    <row r="48" spans="3:3" x14ac:dyDescent="0.25">
      <c r="C48">
        <v>511</v>
      </c>
    </row>
    <row r="49" spans="3:3" x14ac:dyDescent="0.25">
      <c r="C49">
        <v>527</v>
      </c>
    </row>
    <row r="50" spans="3:3" x14ac:dyDescent="0.25">
      <c r="C50">
        <v>537</v>
      </c>
    </row>
    <row r="51" spans="3:3" x14ac:dyDescent="0.25">
      <c r="C51">
        <v>537</v>
      </c>
    </row>
    <row r="52" spans="3:3" x14ac:dyDescent="0.25">
      <c r="C52">
        <v>557</v>
      </c>
    </row>
    <row r="53" spans="3:3" x14ac:dyDescent="0.25">
      <c r="C53">
        <v>566</v>
      </c>
    </row>
    <row r="54" spans="3:3" x14ac:dyDescent="0.25">
      <c r="C54">
        <v>566</v>
      </c>
    </row>
    <row r="55" spans="3:3" x14ac:dyDescent="0.25">
      <c r="C55">
        <v>566</v>
      </c>
    </row>
    <row r="56" spans="3:3" x14ac:dyDescent="0.25">
      <c r="C56">
        <v>572</v>
      </c>
    </row>
    <row r="57" spans="3:3" x14ac:dyDescent="0.25">
      <c r="C57">
        <v>572</v>
      </c>
    </row>
    <row r="58" spans="3:3" x14ac:dyDescent="0.25">
      <c r="C58">
        <v>595</v>
      </c>
    </row>
    <row r="59" spans="3:3" x14ac:dyDescent="0.25">
      <c r="C59">
        <v>631</v>
      </c>
    </row>
    <row r="60" spans="3:3" x14ac:dyDescent="0.25">
      <c r="C60">
        <v>638</v>
      </c>
    </row>
    <row r="61" spans="3:3" x14ac:dyDescent="0.25">
      <c r="C61">
        <v>643</v>
      </c>
    </row>
    <row r="62" spans="3:3" x14ac:dyDescent="0.25">
      <c r="C62">
        <v>643</v>
      </c>
    </row>
    <row r="63" spans="3:3" x14ac:dyDescent="0.25">
      <c r="C63">
        <v>660</v>
      </c>
    </row>
    <row r="64" spans="3:3" x14ac:dyDescent="0.25">
      <c r="C64">
        <v>713</v>
      </c>
    </row>
    <row r="65" spans="3:3" x14ac:dyDescent="0.25">
      <c r="C65">
        <v>715</v>
      </c>
    </row>
    <row r="66" spans="3:3" x14ac:dyDescent="0.25">
      <c r="C66">
        <v>717</v>
      </c>
    </row>
    <row r="67" spans="3:3" x14ac:dyDescent="0.25">
      <c r="C67">
        <v>728</v>
      </c>
    </row>
    <row r="68" spans="3:3" x14ac:dyDescent="0.25">
      <c r="C68">
        <v>734</v>
      </c>
    </row>
    <row r="69" spans="3:3" x14ac:dyDescent="0.25">
      <c r="C69">
        <v>734</v>
      </c>
    </row>
    <row r="70" spans="3:3" x14ac:dyDescent="0.25">
      <c r="C70">
        <v>760</v>
      </c>
    </row>
    <row r="71" spans="3:3" x14ac:dyDescent="0.25">
      <c r="C71">
        <v>783</v>
      </c>
    </row>
    <row r="72" spans="3:3" x14ac:dyDescent="0.25">
      <c r="C72">
        <v>796</v>
      </c>
    </row>
    <row r="73" spans="3:3" x14ac:dyDescent="0.25">
      <c r="C73">
        <v>801</v>
      </c>
    </row>
    <row r="74" spans="3:3" x14ac:dyDescent="0.25">
      <c r="C74">
        <v>808</v>
      </c>
    </row>
    <row r="75" spans="3:3" x14ac:dyDescent="0.25">
      <c r="C75">
        <v>817</v>
      </c>
    </row>
    <row r="76" spans="3:3" x14ac:dyDescent="0.25">
      <c r="C76">
        <v>825</v>
      </c>
    </row>
    <row r="77" spans="3:3" x14ac:dyDescent="0.25">
      <c r="C77">
        <v>888</v>
      </c>
    </row>
    <row r="78" spans="3:3" x14ac:dyDescent="0.25">
      <c r="C78">
        <v>891</v>
      </c>
    </row>
    <row r="79" spans="3:3" x14ac:dyDescent="0.25">
      <c r="C79">
        <v>899</v>
      </c>
    </row>
    <row r="80" spans="3:3" x14ac:dyDescent="0.25">
      <c r="C80">
        <v>911</v>
      </c>
    </row>
    <row r="81" spans="3:3" x14ac:dyDescent="0.25">
      <c r="C81">
        <v>911</v>
      </c>
    </row>
    <row r="82" spans="3:3" x14ac:dyDescent="0.25">
      <c r="C82">
        <v>930</v>
      </c>
    </row>
    <row r="83" spans="3:3" x14ac:dyDescent="0.25">
      <c r="C83">
        <v>937</v>
      </c>
    </row>
    <row r="84" spans="3:3" x14ac:dyDescent="0.25">
      <c r="C84">
        <v>942</v>
      </c>
    </row>
    <row r="85" spans="3:3" x14ac:dyDescent="0.25">
      <c r="C85">
        <v>945</v>
      </c>
    </row>
    <row r="86" spans="3:3" x14ac:dyDescent="0.25">
      <c r="C86">
        <v>946</v>
      </c>
    </row>
    <row r="87" spans="3:3" x14ac:dyDescent="0.25">
      <c r="C87">
        <v>957</v>
      </c>
    </row>
    <row r="88" spans="3:3" x14ac:dyDescent="0.25">
      <c r="C88">
        <v>957</v>
      </c>
    </row>
    <row r="89" spans="3:3" x14ac:dyDescent="0.25">
      <c r="C89">
        <v>962</v>
      </c>
    </row>
    <row r="90" spans="3:3" x14ac:dyDescent="0.25">
      <c r="C90">
        <v>980</v>
      </c>
    </row>
    <row r="91" spans="3:3" x14ac:dyDescent="0.25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2021-03-26T23:14:14Z</dcterms:modified>
</cp:coreProperties>
</file>