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6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C27" i="1"/>
  <c r="A27" i="1"/>
  <c r="B35" i="1"/>
  <c r="C34" i="1"/>
  <c r="A34" i="1"/>
  <c r="C26" i="1"/>
  <c r="A26" i="1"/>
  <c r="C25" i="1"/>
  <c r="A25" i="1"/>
  <c r="B10" i="1" l="1"/>
  <c r="B51" i="1"/>
  <c r="C50" i="1"/>
  <c r="A50" i="1"/>
  <c r="C49" i="1"/>
  <c r="A49" i="1"/>
  <c r="C48" i="1"/>
  <c r="A48" i="1"/>
  <c r="B41" i="1"/>
  <c r="C40" i="1"/>
  <c r="A40" i="1"/>
  <c r="C39" i="1"/>
  <c r="A39" i="1"/>
  <c r="C33" i="1"/>
  <c r="A33" i="1"/>
  <c r="C32" i="1"/>
  <c r="A32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C9" i="1"/>
  <c r="A9" i="1"/>
  <c r="A44" i="1" l="1"/>
</calcChain>
</file>

<file path=xl/sharedStrings.xml><?xml version="1.0" encoding="utf-8"?>
<sst xmlns="http://schemas.openxmlformats.org/spreadsheetml/2006/main" count="65" uniqueCount="24">
  <si>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</si>
  <si>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</si>
  <si>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</si>
  <si>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</si>
  <si>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</si>
  <si>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</si>
  <si>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</si>
  <si>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</si>
  <si>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</si>
  <si>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</si>
  <si>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</si>
  <si>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</si>
  <si>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</si>
  <si>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</si>
  <si>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</si>
  <si>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</si>
  <si>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</si>
  <si>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</si>
  <si>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</si>
  <si>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2 Gavetas Vacias + 1 Fallando</t>
  </si>
  <si>
    <t>Abatecido</t>
  </si>
  <si>
    <t>Solucionado</t>
  </si>
  <si>
    <t xml:space="preserve">Gaveta de Rechazos Llena </t>
  </si>
  <si>
    <t>3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</si>
</sst>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027" cy="62813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8" zoomScale="80" zoomScaleNormal="80" workbookViewId="0">
      <selection activeCell="C5" sqref="C5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x14ac:dyDescent="0.25">
      <c r="A1" s="39" t="s">
        <v>1</v>
      </c>
      <c r="B1" s="40"/>
      <c r="C1" s="40"/>
      <c r="D1" s="40"/>
      <c r="E1" s="41"/>
    </row>
    <row r="2" spans="1:5" ht="25.5" x14ac:dyDescent="0.25">
      <c r="A2" s="42" t="s">
        <v>0</v>
      </c>
      <c r="B2" s="43"/>
      <c r="C2" s="43"/>
      <c r="D2" s="43"/>
      <c r="E2" s="44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44280.708333333336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44281.25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45" t="s">
        <v>4</v>
      </c>
      <c r="B7" s="46"/>
      <c r="C7" s="46"/>
      <c r="D7" s="46"/>
      <c r="E7" s="47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27" t="e">
        <f>VLOOKUP(B9,'[1]LISTADO ATM'!$A$2:$C$822,3,0)</f>
        <v>#N/A</v>
      </c>
      <c r="B9" s="4"/>
      <c r="C9" s="4" t="e">
        <f>VLOOKUP(B9,'[1]LISTADO ATM'!$A$2:$B$822,2,0)</f>
        <v>#N/A</v>
      </c>
      <c r="D9" s="22" t="s">
        <v>20</v>
      </c>
      <c r="E9" s="28"/>
    </row>
    <row r="10" spans="1:5" ht="18.75" thickBot="1" x14ac:dyDescent="0.3">
      <c r="A10" s="5" t="s">
        <v>11</v>
      </c>
      <c r="B10" s="10">
        <f>COUNT(B9:B9)</f>
        <v>0</v>
      </c>
      <c r="C10" s="48"/>
      <c r="D10" s="49"/>
      <c r="E10" s="50"/>
    </row>
    <row r="11" spans="1:5" x14ac:dyDescent="0.25">
      <c r="E11" s="7"/>
    </row>
    <row r="12" spans="1:5" ht="18" x14ac:dyDescent="0.25">
      <c r="A12" s="45" t="s">
        <v>18</v>
      </c>
      <c r="B12" s="46"/>
      <c r="C12" s="46"/>
      <c r="D12" s="46"/>
      <c r="E12" s="47"/>
    </row>
    <row r="13" spans="1:5" ht="18" x14ac:dyDescent="0.25">
      <c r="A13" s="2" t="s">
        <v>5</v>
      </c>
      <c r="B13" s="2" t="s">
        <v>6</v>
      </c>
      <c r="C13" s="2" t="s">
        <v>7</v>
      </c>
      <c r="D13" s="17" t="s">
        <v>8</v>
      </c>
      <c r="E13" s="11" t="s">
        <v>9</v>
      </c>
    </row>
    <row r="14" spans="1:5" ht="18" x14ac:dyDescent="0.25">
      <c r="A14" s="8" t="e">
        <f>VLOOKUP(B14,'[1]LISTADO ATM'!$A$2:$C$822,3,0)</f>
        <v>#N/A</v>
      </c>
      <c r="B14" s="4"/>
      <c r="C14" s="4" t="e">
        <f>VLOOKUP(B14,'[1]LISTADO ATM'!$A$2:$B$822,2,0)</f>
        <v>#N/A</v>
      </c>
      <c r="D14" s="22" t="s">
        <v>21</v>
      </c>
      <c r="E14" s="29"/>
    </row>
    <row r="15" spans="1:5" ht="18.75" thickBot="1" x14ac:dyDescent="0.3">
      <c r="A15" s="5" t="s">
        <v>11</v>
      </c>
      <c r="B15" s="10">
        <f>COUNT(B14:B14)</f>
        <v>0</v>
      </c>
      <c r="C15" s="33"/>
      <c r="D15" s="34"/>
      <c r="E15" s="35"/>
    </row>
    <row r="16" spans="1:5" ht="15.75" thickBot="1" x14ac:dyDescent="0.3">
      <c r="E16" s="7"/>
    </row>
    <row r="17" spans="1:5" ht="18.75" thickBot="1" x14ac:dyDescent="0.3">
      <c r="A17" s="36" t="s">
        <v>16</v>
      </c>
      <c r="B17" s="37"/>
      <c r="C17" s="37"/>
      <c r="D17" s="37"/>
      <c r="E17" s="38"/>
    </row>
    <row r="18" spans="1:5" ht="18" x14ac:dyDescent="0.25">
      <c r="A18" s="2" t="s">
        <v>5</v>
      </c>
      <c r="B18" s="11" t="s">
        <v>6</v>
      </c>
      <c r="C18" s="3" t="s">
        <v>7</v>
      </c>
      <c r="D18" s="3" t="s">
        <v>8</v>
      </c>
      <c r="E18" s="17" t="s">
        <v>9</v>
      </c>
    </row>
    <row r="19" spans="1:5" ht="18" x14ac:dyDescent="0.25">
      <c r="A19" s="8" t="str">
        <f>VLOOKUP(B19,'[1]LISTADO ATM'!$A$2:$C$822,3,0)</f>
        <v>DISTRITO NACIONAL</v>
      </c>
      <c r="B19" s="4">
        <v>914</v>
      </c>
      <c r="C19" s="4" t="str">
        <f>VLOOKUP(B19,'[1]LISTADO ATM'!$A$2:$B$822,2,0)</f>
        <v xml:space="preserve">ATM Clínica Abreu </v>
      </c>
      <c r="D19" s="20" t="s">
        <v>10</v>
      </c>
      <c r="E19" s="25">
        <v>335833134</v>
      </c>
    </row>
    <row r="20" spans="1:5" ht="18" x14ac:dyDescent="0.25">
      <c r="A20" s="8" t="str">
        <f>VLOOKUP(B20,'[1]LISTADO ATM'!$A$2:$C$822,3,0)</f>
        <v>DISTRITO NACIONAL</v>
      </c>
      <c r="B20" s="4">
        <v>813</v>
      </c>
      <c r="C20" s="4" t="str">
        <f>VLOOKUP(B20,'[1]LISTADO ATM'!$A$2:$B$822,2,0)</f>
        <v>ATM Occidental Mall</v>
      </c>
      <c r="D20" s="20" t="s">
        <v>10</v>
      </c>
      <c r="E20" s="25">
        <v>335834449</v>
      </c>
    </row>
    <row r="21" spans="1:5" ht="18" x14ac:dyDescent="0.25">
      <c r="A21" s="8" t="str">
        <f>VLOOKUP(B21,'[1]LISTADO ATM'!$A$2:$C$822,3,0)</f>
        <v>NORTE</v>
      </c>
      <c r="B21" s="4">
        <v>878</v>
      </c>
      <c r="C21" s="4" t="str">
        <f>VLOOKUP(B21,'[1]LISTADO ATM'!$A$2:$B$822,2,0)</f>
        <v>ATM UNP Cabral Y Baez</v>
      </c>
      <c r="D21" s="20" t="s">
        <v>10</v>
      </c>
      <c r="E21" s="25">
        <v>335834455</v>
      </c>
    </row>
    <row r="22" spans="1:5" ht="18" x14ac:dyDescent="0.25">
      <c r="A22" s="8" t="str">
        <f>VLOOKUP(B22,'[1]LISTADO ATM'!$A$2:$C$822,3,0)</f>
        <v>SUR</v>
      </c>
      <c r="B22" s="4">
        <v>781</v>
      </c>
      <c r="C22" s="4" t="str">
        <f>VLOOKUP(B22,'[1]LISTADO ATM'!$A$2:$B$822,2,0)</f>
        <v xml:space="preserve">ATM Estación Isla Barahona </v>
      </c>
      <c r="D22" s="20" t="s">
        <v>10</v>
      </c>
      <c r="E22" s="25">
        <v>335834457</v>
      </c>
    </row>
    <row r="23" spans="1:5" ht="18" x14ac:dyDescent="0.25">
      <c r="A23" s="8" t="str">
        <f>VLOOKUP(B23,'[1]LISTADO ATM'!$A$2:$C$822,3,0)</f>
        <v>DISTRITO NACIONAL</v>
      </c>
      <c r="B23" s="4">
        <v>32</v>
      </c>
      <c r="C23" s="4" t="str">
        <f>VLOOKUP(B23,'[1]LISTADO ATM'!$A$2:$B$822,2,0)</f>
        <v xml:space="preserve">ATM Oficina San Martín II </v>
      </c>
      <c r="D23" s="20" t="s">
        <v>10</v>
      </c>
      <c r="E23" s="25">
        <v>335834466</v>
      </c>
    </row>
    <row r="24" spans="1:5" ht="18" x14ac:dyDescent="0.25">
      <c r="A24" s="8" t="str">
        <f>VLOOKUP(B24,'[1]LISTADO ATM'!$A$2:$C$822,3,0)</f>
        <v>DISTRITO NACIONAL</v>
      </c>
      <c r="B24" s="4">
        <v>238</v>
      </c>
      <c r="C24" s="4" t="str">
        <f>VLOOKUP(B24,'[1]LISTADO ATM'!$A$2:$B$822,2,0)</f>
        <v xml:space="preserve">ATM Multicentro La Sirena Charles de Gaulle </v>
      </c>
      <c r="D24" s="20" t="s">
        <v>10</v>
      </c>
      <c r="E24" s="25">
        <v>335833429</v>
      </c>
    </row>
    <row r="25" spans="1:5" ht="18" x14ac:dyDescent="0.25">
      <c r="A25" s="8" t="str">
        <f>VLOOKUP(B25,'[1]LISTADO ATM'!$A$2:$C$822,3,0)</f>
        <v>NORTE</v>
      </c>
      <c r="B25" s="4">
        <v>944</v>
      </c>
      <c r="C25" s="4" t="str">
        <f>VLOOKUP(B25,'[1]LISTADO ATM'!$A$2:$B$822,2,0)</f>
        <v xml:space="preserve">ATM UNP Mao </v>
      </c>
      <c r="D25" s="20" t="s">
        <v>10</v>
      </c>
      <c r="E25" s="25">
        <v>335834598</v>
      </c>
    </row>
    <row r="26" spans="1:5" ht="18" x14ac:dyDescent="0.25">
      <c r="A26" s="8" t="str">
        <f>VLOOKUP(B26,'[1]LISTADO ATM'!$A$2:$C$822,3,0)</f>
        <v>DISTRITO NACIONAL</v>
      </c>
      <c r="B26" s="4">
        <v>918</v>
      </c>
      <c r="C26" s="4" t="str">
        <f>VLOOKUP(B26,'[1]LISTADO ATM'!$A$2:$B$822,2,0)</f>
        <v xml:space="preserve">ATM S/M Liverpool de la Jacobo Majluta </v>
      </c>
      <c r="D26" s="20" t="s">
        <v>10</v>
      </c>
      <c r="E26" s="25">
        <v>335834648</v>
      </c>
    </row>
    <row r="27" spans="1:5" ht="18" x14ac:dyDescent="0.25">
      <c r="A27" s="8" t="str">
        <f>VLOOKUP(B27,'[1]LISTADO ATM'!$A$2:$C$822,3,0)</f>
        <v>ESTE</v>
      </c>
      <c r="B27" s="4">
        <v>114</v>
      </c>
      <c r="C27" s="4" t="str">
        <f>VLOOKUP(B27,'[1]LISTADO ATM'!$A$2:$B$822,2,0)</f>
        <v xml:space="preserve">ATM Oficina Hato Mayor </v>
      </c>
      <c r="D27" s="20" t="s">
        <v>10</v>
      </c>
      <c r="E27" s="25">
        <v>335834632</v>
      </c>
    </row>
    <row r="28" spans="1:5" ht="18.75" thickBot="1" x14ac:dyDescent="0.3">
      <c r="A28" s="9" t="s">
        <v>11</v>
      </c>
      <c r="B28" s="10">
        <f>COUNT(B19:B27)</f>
        <v>9</v>
      </c>
      <c r="C28" s="19"/>
      <c r="D28" s="19"/>
      <c r="E28" s="19"/>
    </row>
    <row r="29" spans="1:5" ht="15.75" thickBot="1" x14ac:dyDescent="0.3">
      <c r="E29" s="7"/>
    </row>
    <row r="30" spans="1:5" ht="18.75" thickBot="1" x14ac:dyDescent="0.3">
      <c r="A30" s="36" t="s">
        <v>15</v>
      </c>
      <c r="B30" s="37"/>
      <c r="C30" s="37"/>
      <c r="D30" s="37"/>
      <c r="E30" s="38"/>
    </row>
    <row r="31" spans="1:5" ht="18" x14ac:dyDescent="0.25">
      <c r="A31" s="2" t="s">
        <v>5</v>
      </c>
      <c r="B31" s="11" t="s">
        <v>6</v>
      </c>
      <c r="C31" s="3" t="s">
        <v>7</v>
      </c>
      <c r="D31" s="3" t="s">
        <v>8</v>
      </c>
      <c r="E31" s="11" t="s">
        <v>9</v>
      </c>
    </row>
    <row r="32" spans="1:5" ht="18" x14ac:dyDescent="0.25">
      <c r="A32" s="27" t="str">
        <f>VLOOKUP(B32,'[1]LISTADO ATM'!$A$2:$C$822,3,0)</f>
        <v>DISTRITO NACIONAL</v>
      </c>
      <c r="B32" s="4">
        <v>976</v>
      </c>
      <c r="C32" s="4" t="str">
        <f>VLOOKUP(B32,'[1]LISTADO ATM'!$A$2:$B$822,2,0)</f>
        <v xml:space="preserve">ATM Oficina Diamond Plaza I </v>
      </c>
      <c r="D32" s="26" t="s">
        <v>13</v>
      </c>
      <c r="E32" s="25">
        <v>335834460</v>
      </c>
    </row>
    <row r="33" spans="1:5" ht="18" x14ac:dyDescent="0.25">
      <c r="A33" s="27" t="str">
        <f>VLOOKUP(B33,'[1]LISTADO ATM'!$A$2:$C$822,3,0)</f>
        <v>NORTE</v>
      </c>
      <c r="B33" s="4">
        <v>91</v>
      </c>
      <c r="C33" s="4" t="str">
        <f>VLOOKUP(B33,'[1]LISTADO ATM'!$A$2:$B$822,2,0)</f>
        <v xml:space="preserve">ATM UNP Villa Isabela </v>
      </c>
      <c r="D33" s="26" t="s">
        <v>13</v>
      </c>
      <c r="E33" s="25">
        <v>335834477</v>
      </c>
    </row>
    <row r="34" spans="1:5" ht="18" x14ac:dyDescent="0.25">
      <c r="A34" s="27" t="str">
        <f>VLOOKUP(B34,'[1]LISTADO ATM'!$A$2:$C$822,3,0)</f>
        <v>DISTRITO NACIONAL</v>
      </c>
      <c r="B34" s="4">
        <v>539</v>
      </c>
      <c r="C34" s="4" t="str">
        <f>VLOOKUP(B34,'[1]LISTADO ATM'!$A$2:$B$822,2,0)</f>
        <v>ATM S/M La Cadena Los Proceres</v>
      </c>
      <c r="D34" s="26" t="s">
        <v>13</v>
      </c>
      <c r="E34" s="25">
        <v>335834656</v>
      </c>
    </row>
    <row r="35" spans="1:5" ht="18.75" thickBot="1" x14ac:dyDescent="0.3">
      <c r="A35" s="5" t="s">
        <v>11</v>
      </c>
      <c r="B35" s="10">
        <f>COUNT(B32:B34)</f>
        <v>3</v>
      </c>
      <c r="C35" s="19"/>
      <c r="D35" s="31"/>
      <c r="E35" s="32"/>
    </row>
    <row r="36" spans="1:5" ht="15.75" thickBot="1" x14ac:dyDescent="0.3">
      <c r="E36" s="7"/>
    </row>
    <row r="37" spans="1:5" ht="18" x14ac:dyDescent="0.25">
      <c r="A37" s="51" t="s">
        <v>14</v>
      </c>
      <c r="B37" s="52"/>
      <c r="C37" s="52"/>
      <c r="D37" s="52"/>
      <c r="E37" s="53"/>
    </row>
    <row r="38" spans="1:5" ht="18" x14ac:dyDescent="0.25">
      <c r="A38" s="11" t="s">
        <v>5</v>
      </c>
      <c r="B38" s="2" t="s">
        <v>6</v>
      </c>
      <c r="C38" s="6" t="s">
        <v>7</v>
      </c>
      <c r="D38" s="24" t="s">
        <v>8</v>
      </c>
      <c r="E38" s="11" t="s">
        <v>9</v>
      </c>
    </row>
    <row r="39" spans="1:5" ht="18" x14ac:dyDescent="0.25">
      <c r="A39" s="4" t="str">
        <f>VLOOKUP(B39,'[1]LISTADO ATM'!$A$2:$C$822,3,0)</f>
        <v>DISTRITO NACIONAL</v>
      </c>
      <c r="B39" s="4">
        <v>545</v>
      </c>
      <c r="C39" s="4" t="str">
        <f>VLOOKUP(B39,'[1]LISTADO ATM'!$A$2:$B$822,2,0)</f>
        <v xml:space="preserve">ATM Oficina Isabel La Católica II  </v>
      </c>
      <c r="D39" s="26" t="s">
        <v>22</v>
      </c>
      <c r="E39" s="21">
        <v>335831765</v>
      </c>
    </row>
    <row r="40" spans="1:5" ht="18" x14ac:dyDescent="0.25">
      <c r="A40" s="4" t="str">
        <f>VLOOKUP(B40,'[1]LISTADO ATM'!$A$2:$C$822,3,0)</f>
        <v>DISTRITO NACIONAL</v>
      </c>
      <c r="B40" s="4">
        <v>887</v>
      </c>
      <c r="C40" s="4" t="str">
        <f>VLOOKUP(B40,'[1]LISTADO ATM'!$A$2:$B$822,2,0)</f>
        <v>ATM S/M Bravo Los Proceres</v>
      </c>
      <c r="D40" s="26" t="s">
        <v>22</v>
      </c>
      <c r="E40" s="21">
        <v>335833094</v>
      </c>
    </row>
    <row r="41" spans="1:5" ht="18.75" thickBot="1" x14ac:dyDescent="0.3">
      <c r="A41" s="5" t="s">
        <v>11</v>
      </c>
      <c r="B41" s="10">
        <f>COUNT(B39:B40)</f>
        <v>2</v>
      </c>
      <c r="C41" s="30"/>
      <c r="D41" s="23"/>
      <c r="E41" s="23"/>
    </row>
    <row r="42" spans="1:5" ht="15.75" thickBot="1" x14ac:dyDescent="0.3">
      <c r="E42" s="7"/>
    </row>
    <row r="43" spans="1:5" ht="18.75" thickBot="1" x14ac:dyDescent="0.3">
      <c r="A43" s="54" t="s">
        <v>12</v>
      </c>
      <c r="B43" s="55"/>
      <c r="D43" s="7"/>
      <c r="E43" s="7"/>
    </row>
    <row r="44" spans="1:5" ht="18.75" thickBot="1" x14ac:dyDescent="0.3">
      <c r="A44" s="56">
        <f>+B28+B35+B41</f>
        <v>14</v>
      </c>
      <c r="B44" s="57"/>
    </row>
    <row r="45" spans="1:5" ht="15.75" thickBot="1" x14ac:dyDescent="0.3">
      <c r="E45" s="7"/>
    </row>
    <row r="46" spans="1:5" ht="18.75" thickBot="1" x14ac:dyDescent="0.3">
      <c r="A46" s="36" t="s">
        <v>17</v>
      </c>
      <c r="B46" s="37"/>
      <c r="C46" s="37"/>
      <c r="D46" s="37"/>
      <c r="E46" s="38"/>
    </row>
    <row r="47" spans="1:5" ht="18" x14ac:dyDescent="0.25">
      <c r="A47" s="11" t="s">
        <v>5</v>
      </c>
      <c r="B47" s="11" t="s">
        <v>6</v>
      </c>
      <c r="C47" s="6" t="s">
        <v>7</v>
      </c>
      <c r="D47" s="58" t="s">
        <v>8</v>
      </c>
      <c r="E47" s="59"/>
    </row>
    <row r="48" spans="1:5" ht="18" x14ac:dyDescent="0.25">
      <c r="A48" s="4" t="str">
        <f>VLOOKUP(B48,'[1]LISTADO ATM'!$A$2:$C$822,3,0)</f>
        <v>SUR</v>
      </c>
      <c r="B48" s="4">
        <v>699</v>
      </c>
      <c r="C48" s="4" t="str">
        <f>VLOOKUP(B48,'[1]LISTADO ATM'!$A$2:$B$822,2,0)</f>
        <v>ATM S/M Bravo Bani</v>
      </c>
      <c r="D48" s="60" t="s">
        <v>19</v>
      </c>
      <c r="E48" s="61"/>
    </row>
    <row r="49" spans="1:5" ht="18" x14ac:dyDescent="0.25">
      <c r="A49" s="4" t="str">
        <f>VLOOKUP(B49,'[1]LISTADO ATM'!$A$2:$C$822,3,0)</f>
        <v>NORTE</v>
      </c>
      <c r="B49" s="4">
        <v>774</v>
      </c>
      <c r="C49" s="4" t="str">
        <f>VLOOKUP(B49,'[1]LISTADO ATM'!$A$2:$B$822,2,0)</f>
        <v xml:space="preserve">ATM Oficina Montecristi </v>
      </c>
      <c r="D49" s="60" t="s">
        <v>23</v>
      </c>
      <c r="E49" s="61"/>
    </row>
    <row r="50" spans="1:5" ht="18" x14ac:dyDescent="0.25">
      <c r="A50" s="4" t="str">
        <f>VLOOKUP(B50,'[1]LISTADO ATM'!$A$2:$C$822,3,0)</f>
        <v>SUR</v>
      </c>
      <c r="B50" s="4">
        <v>984</v>
      </c>
      <c r="C50" s="4" t="str">
        <f>VLOOKUP(B50,'[1]LISTADO ATM'!$A$2:$B$822,2,0)</f>
        <v xml:space="preserve">ATM Oficina Neiba II </v>
      </c>
      <c r="D50" s="60" t="s">
        <v>19</v>
      </c>
      <c r="E50" s="61"/>
    </row>
    <row r="51" spans="1:5" ht="18.75" thickBot="1" x14ac:dyDescent="0.3">
      <c r="A51" s="5" t="s">
        <v>11</v>
      </c>
      <c r="B51" s="10">
        <f>COUNT(B48:B50)</f>
        <v>3</v>
      </c>
      <c r="C51" s="30"/>
      <c r="D51" s="23"/>
      <c r="E51" s="23"/>
    </row>
  </sheetData>
  <mergeCells count="16">
    <mergeCell ref="D50:E50"/>
    <mergeCell ref="D48:E48"/>
    <mergeCell ref="D49:E49"/>
    <mergeCell ref="A37:E37"/>
    <mergeCell ref="A43:B43"/>
    <mergeCell ref="A44:B44"/>
    <mergeCell ref="A46:E46"/>
    <mergeCell ref="D47:E47"/>
    <mergeCell ref="C15:E15"/>
    <mergeCell ref="A17:E17"/>
    <mergeCell ref="A30:E30"/>
    <mergeCell ref="A1:E1"/>
    <mergeCell ref="A2:E2"/>
    <mergeCell ref="A7:E7"/>
    <mergeCell ref="C10:E10"/>
    <mergeCell ref="A12:E1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ColWidth="11.42578125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2021-03-26T07:00:17Z</dcterms:modified>
</cp:coreProperties>
</file>