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7\"/>
    </mc:Choice>
  </mc:AlternateContent>
  <bookViews>
    <workbookView xWindow="0" yWindow="0" windowWidth="28800" windowHeight="12270" activeTab="1"/>
  </bookViews>
  <sheets>
    <sheet name="Gráfico2" sheetId="2" r:id="rId1"/>
    <sheet name="Hoja1" sheetId="1" r:id="rId2"/>
  </sheets>
  <externalReferences>
    <externalReference r:id="rId3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B143" i="1"/>
  <c r="B119" i="1"/>
  <c r="B106" i="1"/>
  <c r="A105" i="1"/>
  <c r="C105" i="1"/>
  <c r="A103" i="1"/>
  <c r="C103" i="1"/>
  <c r="A101" i="1" l="1"/>
  <c r="A102" i="1"/>
  <c r="A104" i="1"/>
  <c r="C102" i="1"/>
  <c r="C104" i="1"/>
  <c r="C92" i="1"/>
  <c r="C93" i="1"/>
  <c r="A92" i="1"/>
  <c r="A93" i="1"/>
  <c r="B96" i="1"/>
  <c r="C138" i="1"/>
  <c r="C139" i="1"/>
  <c r="C140" i="1"/>
  <c r="A138" i="1"/>
  <c r="A139" i="1"/>
  <c r="A140" i="1"/>
  <c r="C136" i="1"/>
  <c r="C137" i="1"/>
  <c r="A136" i="1"/>
  <c r="A137" i="1"/>
  <c r="C88" i="1"/>
  <c r="C89" i="1"/>
  <c r="C90" i="1"/>
  <c r="C91" i="1"/>
  <c r="A88" i="1"/>
  <c r="A89" i="1"/>
  <c r="A90" i="1"/>
  <c r="A91" i="1"/>
  <c r="A86" i="1"/>
  <c r="A87" i="1"/>
  <c r="A94" i="1"/>
  <c r="C86" i="1"/>
  <c r="C87" i="1"/>
  <c r="C94" i="1"/>
  <c r="C130" i="1"/>
  <c r="C131" i="1"/>
  <c r="C132" i="1"/>
  <c r="C133" i="1"/>
  <c r="C134" i="1"/>
  <c r="C135" i="1"/>
  <c r="C141" i="1"/>
  <c r="C142" i="1"/>
  <c r="A130" i="1"/>
  <c r="A131" i="1"/>
  <c r="A132" i="1"/>
  <c r="A133" i="1"/>
  <c r="A134" i="1"/>
  <c r="A135" i="1"/>
  <c r="A141" i="1"/>
  <c r="A142" i="1"/>
  <c r="A85" i="1"/>
  <c r="C85" i="1"/>
  <c r="A82" i="1"/>
  <c r="A83" i="1"/>
  <c r="A84" i="1"/>
  <c r="A95" i="1"/>
  <c r="C82" i="1"/>
  <c r="C83" i="1"/>
  <c r="C84" i="1"/>
  <c r="C95" i="1"/>
  <c r="C54" i="1"/>
  <c r="A54" i="1"/>
  <c r="C51" i="1" l="1"/>
  <c r="C52" i="1"/>
  <c r="A51" i="1"/>
  <c r="A52" i="1"/>
  <c r="C49" i="1"/>
  <c r="C50" i="1"/>
  <c r="A49" i="1"/>
  <c r="A50" i="1"/>
  <c r="C47" i="1"/>
  <c r="C48" i="1"/>
  <c r="C53" i="1"/>
  <c r="A47" i="1"/>
  <c r="A48" i="1"/>
  <c r="A53" i="1"/>
  <c r="C80" i="1" l="1"/>
  <c r="A81" i="1"/>
  <c r="C81" i="1"/>
  <c r="A80" i="1" l="1"/>
  <c r="C101" i="1"/>
  <c r="A100" i="1"/>
  <c r="C100" i="1"/>
  <c r="A79" i="1"/>
  <c r="C79" i="1"/>
  <c r="A118" i="1"/>
  <c r="C118" i="1"/>
  <c r="A77" i="1" l="1"/>
  <c r="C77" i="1"/>
  <c r="A117" i="1"/>
  <c r="C117" i="1"/>
  <c r="B67" i="1"/>
  <c r="A44" i="1"/>
  <c r="A45" i="1"/>
  <c r="A33" i="1"/>
  <c r="A76" i="1"/>
  <c r="C45" i="1"/>
  <c r="C33" i="1"/>
  <c r="C76" i="1"/>
  <c r="C44" i="1"/>
  <c r="A66" i="1"/>
  <c r="A116" i="1"/>
  <c r="C66" i="1"/>
  <c r="C116" i="1"/>
  <c r="A129" i="1"/>
  <c r="C129" i="1"/>
  <c r="C128" i="1"/>
  <c r="A128" i="1"/>
  <c r="A74" i="1"/>
  <c r="A75" i="1"/>
  <c r="C74" i="1"/>
  <c r="C75" i="1"/>
  <c r="A73" i="1"/>
  <c r="C73" i="1"/>
  <c r="A31" i="1"/>
  <c r="A32" i="1"/>
  <c r="C31" i="1"/>
  <c r="C32" i="1"/>
  <c r="A29" i="1"/>
  <c r="A72" i="1"/>
  <c r="A30" i="1"/>
  <c r="C29" i="1"/>
  <c r="C72" i="1"/>
  <c r="C30" i="1"/>
  <c r="A71" i="1"/>
  <c r="A28" i="1"/>
  <c r="C71" i="1"/>
  <c r="C28" i="1"/>
  <c r="A26" i="1"/>
  <c r="A46" i="1"/>
  <c r="A27" i="1"/>
  <c r="C26" i="1"/>
  <c r="C46" i="1"/>
  <c r="C27" i="1"/>
  <c r="A25" i="1"/>
  <c r="C25" i="1"/>
  <c r="A10" i="1"/>
  <c r="A24" i="1"/>
  <c r="C10" i="1"/>
  <c r="C24" i="1"/>
  <c r="A65" i="1"/>
  <c r="C65" i="1"/>
  <c r="A43" i="1"/>
  <c r="C43" i="1"/>
  <c r="A62" i="1"/>
  <c r="C62" i="1"/>
  <c r="A23" i="1"/>
  <c r="C23" i="1"/>
  <c r="A22" i="1"/>
  <c r="C22" i="1"/>
  <c r="A78" i="1"/>
  <c r="A21" i="1"/>
  <c r="C21" i="1"/>
  <c r="A20" i="1"/>
  <c r="C20" i="1"/>
  <c r="A115" i="1"/>
  <c r="C115" i="1"/>
  <c r="A114" i="1"/>
  <c r="C114" i="1"/>
  <c r="A19" i="1"/>
  <c r="C19" i="1"/>
  <c r="A18" i="1"/>
  <c r="C18" i="1"/>
  <c r="C78" i="1" l="1"/>
  <c r="A42" i="1"/>
  <c r="C42" i="1"/>
  <c r="A41" i="1"/>
  <c r="C41" i="1"/>
  <c r="A127" i="1"/>
  <c r="C127" i="1"/>
  <c r="A63" i="1" l="1"/>
  <c r="A112" i="1"/>
  <c r="C112" i="1"/>
  <c r="C64" i="1"/>
  <c r="A126" i="1"/>
  <c r="C126" i="1"/>
  <c r="A12" i="1"/>
  <c r="A13" i="1"/>
  <c r="A14" i="1"/>
  <c r="C12" i="1"/>
  <c r="C13" i="1"/>
  <c r="A35" i="1"/>
  <c r="A36" i="1"/>
  <c r="C35" i="1"/>
  <c r="C36" i="1"/>
  <c r="A15" i="1"/>
  <c r="C14" i="1"/>
  <c r="C15" i="1"/>
  <c r="A37" i="1"/>
  <c r="C37" i="1"/>
  <c r="C38" i="1"/>
  <c r="A64" i="1"/>
  <c r="A39" i="1"/>
  <c r="C39" i="1"/>
  <c r="A11" i="1"/>
  <c r="A16" i="1"/>
  <c r="C11" i="1"/>
  <c r="C16" i="1"/>
  <c r="C113" i="1"/>
  <c r="A113" i="1"/>
  <c r="A38" i="1"/>
  <c r="C17" i="1"/>
  <c r="A17" i="1"/>
  <c r="C63" i="1" l="1"/>
  <c r="C111" i="1" l="1"/>
  <c r="C110" i="1"/>
  <c r="A111" i="1"/>
  <c r="A110" i="1"/>
  <c r="A9" i="1"/>
  <c r="C9" i="1"/>
  <c r="C40" i="1"/>
  <c r="A40" i="1"/>
  <c r="C34" i="1" l="1"/>
  <c r="A34" i="1"/>
  <c r="A122" i="1" l="1"/>
</calcChain>
</file>

<file path=xl/sharedStrings.xml><?xml version="1.0" encoding="utf-8"?>
<sst xmlns="http://schemas.openxmlformats.org/spreadsheetml/2006/main" count="154" uniqueCount="29">
  <si>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</si>
  <si>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</si>
  <si>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</si>
  <si>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</si>
  <si>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</si>
  <si>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</si>
  <si>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</si>
  <si>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</si>
  <si>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</si>
  <si>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</si>
  <si>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</si>
  <si>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</si>
  <si>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</si>
  <si>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</si>
  <si>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</si>
  <si>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</si>
  <si>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</si>
  <si>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</si>
  <si>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</si>
  <si>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Solucionado</t>
  </si>
  <si>
    <t>Gaveta de Rechazo Llena</t>
  </si>
  <si>
    <t>3 Gavetas Vacías</t>
  </si>
  <si>
    <t>Abastecido</t>
  </si>
  <si>
    <t>2 Gavetas Vacías y 1 Fallando</t>
  </si>
  <si>
    <t xml:space="preserve">   </t>
  </si>
  <si>
    <t>335835983 </t>
  </si>
  <si>
    <t>335836052 </t>
  </si>
  <si>
    <t>Gaveta De deposito Llena</t>
  </si>
  <si>
    <t>335836108 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</si>
</sst>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256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>
        <row r="2">
          <cell r="A2" t="str">
            <v>Dirección Continuidad y Servicios TI</v>
          </cell>
        </row>
      </sheetData>
      <sheetData sheetId="1">
        <row r="2">
          <cell r="A2" t="str">
            <v>Dirección Continuidad y Servicios TI</v>
          </cell>
        </row>
      </sheetData>
      <sheetData sheetId="2">
        <row r="2">
          <cell r="A2" t="str">
            <v>Ticket</v>
          </cell>
        </row>
      </sheetData>
      <sheetData sheetId="3"/>
      <sheetData sheetId="4"/>
      <sheetData sheetId="5">
        <row r="2">
          <cell r="A2" t="str">
            <v>CANTIDAD DE DIAS CON CONDICION</v>
          </cell>
        </row>
      </sheetData>
      <sheetData sheetId="6">
        <row r="2">
          <cell r="A2">
            <v>1</v>
          </cell>
        </row>
      </sheetData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>
        <row r="2">
          <cell r="A2" t="str">
            <v>ATM Inicio Dia</v>
          </cell>
        </row>
      </sheetData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A87" zoomScale="80" zoomScaleNormal="80" workbookViewId="0">
      <selection activeCell="G114" sqref="G114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x14ac:dyDescent="0.25">
      <c r="A1" s="34" t="s">
        <v>1</v>
      </c>
      <c r="B1" s="35"/>
      <c r="C1" s="35"/>
      <c r="D1" s="35"/>
      <c r="E1" s="36"/>
    </row>
    <row r="2" spans="1:5" ht="25.5" x14ac:dyDescent="0.25">
      <c r="A2" s="37" t="s">
        <v>0</v>
      </c>
      <c r="B2" s="38"/>
      <c r="C2" s="38"/>
      <c r="D2" s="38"/>
      <c r="E2" s="39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44282.25</v>
      </c>
      <c r="C4" s="1"/>
      <c r="D4" s="1"/>
      <c r="E4" s="16"/>
    </row>
    <row r="5" spans="1:5" ht="18.75" thickBot="1" x14ac:dyDescent="0.3">
      <c r="A5" s="12" t="s">
        <v>3</v>
      </c>
      <c r="B5" s="14">
        <v>44282.708333333336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0" t="s">
        <v>4</v>
      </c>
      <c r="B7" s="41"/>
      <c r="C7" s="41"/>
      <c r="D7" s="41"/>
      <c r="E7" s="42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str">
        <f>VLOOKUP(B9,'[1]LISTADO ATM'!$A$2:$C$822,3,0)</f>
        <v>ESTE</v>
      </c>
      <c r="B9" s="4">
        <v>219</v>
      </c>
      <c r="C9" s="4" t="str">
        <f>VLOOKUP(B9,'[1]LISTADO ATM'!$A$2:$B$822,2,0)</f>
        <v xml:space="preserve">ATM Oficina La Altagracia (Higuey) </v>
      </c>
      <c r="D9" s="22" t="s">
        <v>22</v>
      </c>
      <c r="E9" s="25">
        <v>335835774</v>
      </c>
    </row>
    <row r="10" spans="1:5" ht="18" x14ac:dyDescent="0.25">
      <c r="A10" s="8" t="str">
        <f>VLOOKUP(B10,'[1]LISTADO ATM'!$A$2:$C$822,3,0)</f>
        <v>DISTRITO NACIONAL</v>
      </c>
      <c r="B10" s="4">
        <v>722</v>
      </c>
      <c r="C10" s="4" t="str">
        <f>VLOOKUP(B10,'[1]LISTADO ATM'!$A$2:$B$822,2,0)</f>
        <v xml:space="preserve">ATM Oficina Charles de Gaulle III </v>
      </c>
      <c r="D10" s="22" t="s">
        <v>22</v>
      </c>
      <c r="E10" s="25">
        <v>335835928</v>
      </c>
    </row>
    <row r="11" spans="1:5" ht="18" x14ac:dyDescent="0.25">
      <c r="A11" s="8" t="str">
        <f>VLOOKUP(B11,'[1]LISTADO ATM'!$A$2:$C$822,3,0)</f>
        <v>DISTRITO NACIONAL</v>
      </c>
      <c r="B11" s="4">
        <v>980</v>
      </c>
      <c r="C11" s="4" t="str">
        <f>VLOOKUP(B11,'[1]LISTADO ATM'!$A$2:$B$822,2,0)</f>
        <v xml:space="preserve">ATM Oficina Bella Vista Mall II </v>
      </c>
      <c r="D11" s="22" t="s">
        <v>22</v>
      </c>
      <c r="E11" s="25">
        <v>335835815</v>
      </c>
    </row>
    <row r="12" spans="1:5" ht="18" x14ac:dyDescent="0.25">
      <c r="A12" s="8" t="str">
        <f>VLOOKUP(B12,'[1]LISTADO ATM'!$A$2:$C$822,3,0)</f>
        <v>SUR</v>
      </c>
      <c r="B12" s="4">
        <v>45</v>
      </c>
      <c r="C12" s="4" t="str">
        <f>VLOOKUP(B12,'[1]LISTADO ATM'!$A$2:$B$822,2,0)</f>
        <v xml:space="preserve">ATM Oficina Tamayo </v>
      </c>
      <c r="D12" s="22" t="s">
        <v>22</v>
      </c>
      <c r="E12" s="25">
        <v>335835820</v>
      </c>
    </row>
    <row r="13" spans="1:5" ht="18" x14ac:dyDescent="0.25">
      <c r="A13" s="8" t="str">
        <f>VLOOKUP(B13,'[1]LISTADO ATM'!$A$2:$C$822,3,0)</f>
        <v>SUR</v>
      </c>
      <c r="B13" s="4">
        <v>995</v>
      </c>
      <c r="C13" s="4" t="str">
        <f>VLOOKUP(B13,'[1]LISTADO ATM'!$A$2:$B$822,2,0)</f>
        <v xml:space="preserve">ATM Oficina San Cristobal III (Lobby) </v>
      </c>
      <c r="D13" s="22" t="s">
        <v>22</v>
      </c>
      <c r="E13" s="25">
        <v>335835838</v>
      </c>
    </row>
    <row r="14" spans="1:5" ht="18" x14ac:dyDescent="0.25">
      <c r="A14" s="8" t="str">
        <f>VLOOKUP(B14,'[1]LISTADO ATM'!$A$2:$C$822,3,0)</f>
        <v>SUR</v>
      </c>
      <c r="B14" s="4">
        <v>783</v>
      </c>
      <c r="C14" s="4" t="str">
        <f>VLOOKUP(B14,'[1]LISTADO ATM'!$A$2:$B$822,2,0)</f>
        <v xml:space="preserve">ATM Autobanco Alfa y Omega (Barahona) </v>
      </c>
      <c r="D14" s="22" t="s">
        <v>22</v>
      </c>
      <c r="E14" s="25">
        <v>335835834</v>
      </c>
    </row>
    <row r="15" spans="1:5" ht="18" x14ac:dyDescent="0.25">
      <c r="A15" s="8" t="str">
        <f>VLOOKUP(B15,'[1]LISTADO ATM'!$A$2:$C$822,3,0)</f>
        <v>SUR</v>
      </c>
      <c r="B15" s="4">
        <v>873</v>
      </c>
      <c r="C15" s="4" t="str">
        <f>VLOOKUP(B15,'[1]LISTADO ATM'!$A$2:$B$822,2,0)</f>
        <v xml:space="preserve">ATM Centro de Caja San Cristóbal II </v>
      </c>
      <c r="D15" s="22" t="s">
        <v>22</v>
      </c>
      <c r="E15" s="25">
        <v>335835835</v>
      </c>
    </row>
    <row r="16" spans="1:5" ht="18" x14ac:dyDescent="0.25">
      <c r="A16" s="8" t="str">
        <f>VLOOKUP(B16,'[1]LISTADO ATM'!$A$2:$C$822,3,0)</f>
        <v>DISTRITO NACIONAL</v>
      </c>
      <c r="B16" s="4">
        <v>441</v>
      </c>
      <c r="C16" s="4" t="str">
        <f>VLOOKUP(B16,'[1]LISTADO ATM'!$A$2:$B$822,2,0)</f>
        <v>ATM Estacion de Servicio Romulo Betancour</v>
      </c>
      <c r="D16" s="22" t="s">
        <v>22</v>
      </c>
      <c r="E16" s="25">
        <v>335835816</v>
      </c>
    </row>
    <row r="17" spans="1:5" ht="18" x14ac:dyDescent="0.25">
      <c r="A17" s="8" t="str">
        <f>VLOOKUP(B17,'[1]LISTADO ATM'!$A$2:$C$822,3,0)</f>
        <v>DISTRITO NACIONAL</v>
      </c>
      <c r="B17" s="4">
        <v>507</v>
      </c>
      <c r="C17" s="4" t="str">
        <f>VLOOKUP(B17,'[1]LISTADO ATM'!$A$2:$B$822,2,0)</f>
        <v>ATM Estación Sigma Boca Chica</v>
      </c>
      <c r="D17" s="22" t="s">
        <v>22</v>
      </c>
      <c r="E17" s="25">
        <v>335835808</v>
      </c>
    </row>
    <row r="18" spans="1:5" ht="18" x14ac:dyDescent="0.25">
      <c r="A18" s="8" t="str">
        <f>VLOOKUP(B18,'[1]LISTADO ATM'!$A$2:$C$822,3,0)</f>
        <v>NORTE</v>
      </c>
      <c r="B18" s="4">
        <v>151</v>
      </c>
      <c r="C18" s="4" t="str">
        <f>VLOOKUP(B18,'[1]LISTADO ATM'!$A$2:$B$822,2,0)</f>
        <v xml:space="preserve">ATM Oficina Nagua </v>
      </c>
      <c r="D18" s="22" t="s">
        <v>22</v>
      </c>
      <c r="E18" s="25">
        <v>335835849</v>
      </c>
    </row>
    <row r="19" spans="1:5" ht="18" x14ac:dyDescent="0.25">
      <c r="A19" s="8" t="str">
        <f>VLOOKUP(B19,'[1]LISTADO ATM'!$A$2:$C$822,3,0)</f>
        <v>SUR</v>
      </c>
      <c r="B19" s="4">
        <v>615</v>
      </c>
      <c r="C19" s="4" t="str">
        <f>VLOOKUP(B19,'[1]LISTADO ATM'!$A$2:$B$822,2,0)</f>
        <v xml:space="preserve">ATM Estación Sunix Cabral (Barahona) </v>
      </c>
      <c r="D19" s="22" t="s">
        <v>22</v>
      </c>
      <c r="E19" s="25">
        <v>335835851</v>
      </c>
    </row>
    <row r="20" spans="1:5" ht="18" x14ac:dyDescent="0.25">
      <c r="A20" s="8" t="str">
        <f>VLOOKUP(B20,'[1]LISTADO ATM'!$A$2:$C$822,3,0)</f>
        <v>DISTRITO NACIONAL</v>
      </c>
      <c r="B20" s="4">
        <v>717</v>
      </c>
      <c r="C20" s="4" t="str">
        <f>VLOOKUP(B20,'[1]LISTADO ATM'!$A$2:$B$822,2,0)</f>
        <v xml:space="preserve">ATM Oficina Los Alcarrizos </v>
      </c>
      <c r="D20" s="22" t="s">
        <v>22</v>
      </c>
      <c r="E20" s="25">
        <v>335835855</v>
      </c>
    </row>
    <row r="21" spans="1:5" ht="18" x14ac:dyDescent="0.25">
      <c r="A21" s="8" t="str">
        <f>VLOOKUP(B21,'[1]LISTADO ATM'!$A$2:$C$822,3,0)</f>
        <v>ESTE</v>
      </c>
      <c r="B21" s="4">
        <v>830</v>
      </c>
      <c r="C21" s="4" t="str">
        <f>VLOOKUP(B21,'[1]LISTADO ATM'!$A$2:$B$822,2,0)</f>
        <v xml:space="preserve">ATM UNP Sabana Grande de Boyá </v>
      </c>
      <c r="D21" s="22" t="s">
        <v>22</v>
      </c>
      <c r="E21" s="25">
        <v>335835861</v>
      </c>
    </row>
    <row r="22" spans="1:5" ht="18" x14ac:dyDescent="0.25">
      <c r="A22" s="8" t="str">
        <f>VLOOKUP(B22,'[1]LISTADO ATM'!$A$2:$C$822,3,0)</f>
        <v>SUR</v>
      </c>
      <c r="B22" s="4">
        <v>750</v>
      </c>
      <c r="C22" s="4" t="str">
        <f>VLOOKUP(B22,'[1]LISTADO ATM'!$A$2:$B$822,2,0)</f>
        <v xml:space="preserve">ATM UNP Duvergé </v>
      </c>
      <c r="D22" s="22" t="s">
        <v>22</v>
      </c>
      <c r="E22" s="25">
        <v>335835914</v>
      </c>
    </row>
    <row r="23" spans="1:5" ht="18" x14ac:dyDescent="0.25">
      <c r="A23" s="8" t="str">
        <f>VLOOKUP(B23,'[1]LISTADO ATM'!$A$2:$C$822,3,0)</f>
        <v>DISTRITO NACIONAL</v>
      </c>
      <c r="B23" s="4">
        <v>325</v>
      </c>
      <c r="C23" s="4" t="str">
        <f>VLOOKUP(B23,'[1]LISTADO ATM'!$A$2:$B$822,2,0)</f>
        <v>ATM Casa Edwin</v>
      </c>
      <c r="D23" s="22" t="s">
        <v>22</v>
      </c>
      <c r="E23" s="25">
        <v>335835916</v>
      </c>
    </row>
    <row r="24" spans="1:5" ht="18" x14ac:dyDescent="0.25">
      <c r="A24" s="8" t="str">
        <f>VLOOKUP(B24,'[1]LISTADO ATM'!$A$2:$C$822,3,0)</f>
        <v>NORTE</v>
      </c>
      <c r="B24" s="4">
        <v>796</v>
      </c>
      <c r="C24" s="4" t="str">
        <f>VLOOKUP(B24,'[1]LISTADO ATM'!$A$2:$B$822,2,0)</f>
        <v xml:space="preserve">ATM Oficina Plaza Ventura (Nagua) </v>
      </c>
      <c r="D24" s="22" t="s">
        <v>22</v>
      </c>
      <c r="E24" s="25">
        <v>335835969</v>
      </c>
    </row>
    <row r="25" spans="1:5" ht="18" x14ac:dyDescent="0.25">
      <c r="A25" s="8" t="str">
        <f>VLOOKUP(B25,'[1]LISTADO ATM'!$A$2:$C$822,3,0)</f>
        <v>DISTRITO NACIONAL</v>
      </c>
      <c r="B25" s="4">
        <v>678</v>
      </c>
      <c r="C25" s="4" t="str">
        <f>VLOOKUP(B25,'[1]LISTADO ATM'!$A$2:$B$822,2,0)</f>
        <v>ATM Eco Petroleo San Isidro</v>
      </c>
      <c r="D25" s="22" t="s">
        <v>22</v>
      </c>
      <c r="E25" s="25" t="s">
        <v>25</v>
      </c>
    </row>
    <row r="26" spans="1:5" ht="18" x14ac:dyDescent="0.25">
      <c r="A26" s="8" t="str">
        <f>VLOOKUP(B26,'[1]LISTADO ATM'!$A$2:$C$822,3,0)</f>
        <v>DISTRITO NACIONAL</v>
      </c>
      <c r="B26" s="4">
        <v>563</v>
      </c>
      <c r="C26" s="4" t="str">
        <f>VLOOKUP(B26,'[1]LISTADO ATM'!$A$2:$B$822,2,0)</f>
        <v xml:space="preserve">ATM Base Aérea San Isidro </v>
      </c>
      <c r="D26" s="22" t="s">
        <v>22</v>
      </c>
      <c r="E26" s="25">
        <v>335835991</v>
      </c>
    </row>
    <row r="27" spans="1:5" ht="18" x14ac:dyDescent="0.25">
      <c r="A27" s="8" t="str">
        <f>VLOOKUP(B27,'[1]LISTADO ATM'!$A$2:$C$822,3,0)</f>
        <v>NORTE</v>
      </c>
      <c r="B27" s="4">
        <v>350</v>
      </c>
      <c r="C27" s="4" t="str">
        <f>VLOOKUP(B27,'[1]LISTADO ATM'!$A$2:$B$822,2,0)</f>
        <v xml:space="preserve">ATM Oficina Villa Tapia </v>
      </c>
      <c r="D27" s="22" t="s">
        <v>22</v>
      </c>
      <c r="E27" s="25">
        <v>335835999</v>
      </c>
    </row>
    <row r="28" spans="1:5" ht="18" x14ac:dyDescent="0.25">
      <c r="A28" s="8" t="str">
        <f>VLOOKUP(B28,'[1]LISTADO ATM'!$A$2:$C$822,3,0)</f>
        <v>DISTRITO NACIONAL</v>
      </c>
      <c r="B28" s="4">
        <v>970</v>
      </c>
      <c r="C28" s="4" t="str">
        <f>VLOOKUP(B28,'[1]LISTADO ATM'!$A$2:$B$822,2,0)</f>
        <v xml:space="preserve">ATM S/M Olé Haina </v>
      </c>
      <c r="D28" s="22" t="s">
        <v>22</v>
      </c>
      <c r="E28" s="25">
        <v>335836005</v>
      </c>
    </row>
    <row r="29" spans="1:5" ht="18" x14ac:dyDescent="0.25">
      <c r="A29" s="8" t="str">
        <f>VLOOKUP(B29,'[1]LISTADO ATM'!$A$2:$C$822,3,0)</f>
        <v>NORTE</v>
      </c>
      <c r="B29" s="4">
        <v>604</v>
      </c>
      <c r="C29" s="4" t="str">
        <f>VLOOKUP(B29,'[1]LISTADO ATM'!$A$2:$B$822,2,0)</f>
        <v xml:space="preserve">ATM Oficina Estancia Nueva (Moca) </v>
      </c>
      <c r="D29" s="22" t="s">
        <v>22</v>
      </c>
      <c r="E29" s="25">
        <v>335836015</v>
      </c>
    </row>
    <row r="30" spans="1:5" ht="18" x14ac:dyDescent="0.25">
      <c r="A30" s="8" t="str">
        <f>VLOOKUP(B30,'[1]LISTADO ATM'!$A$2:$C$822,3,0)</f>
        <v>DISTRITO NACIONAL</v>
      </c>
      <c r="B30" s="4">
        <v>408</v>
      </c>
      <c r="C30" s="4" t="str">
        <f>VLOOKUP(B30,'[1]LISTADO ATM'!$A$2:$B$822,2,0)</f>
        <v xml:space="preserve">ATM Autobanco Las Palmas de Herrera </v>
      </c>
      <c r="D30" s="22" t="s">
        <v>22</v>
      </c>
      <c r="E30" s="25">
        <v>335836039</v>
      </c>
    </row>
    <row r="31" spans="1:5" ht="18" x14ac:dyDescent="0.25">
      <c r="A31" s="8" t="str">
        <f>VLOOKUP(B31,'[1]LISTADO ATM'!$A$2:$C$822,3,0)</f>
        <v>DISTRITO NACIONAL</v>
      </c>
      <c r="B31" s="4">
        <v>12</v>
      </c>
      <c r="C31" s="4" t="str">
        <f>VLOOKUP(B31,'[1]LISTADO ATM'!$A$2:$B$822,2,0)</f>
        <v xml:space="preserve">ATM Comercial Ganadera (San Isidro) </v>
      </c>
      <c r="D31" s="22" t="s">
        <v>22</v>
      </c>
      <c r="E31" s="25">
        <v>335836043</v>
      </c>
    </row>
    <row r="32" spans="1:5" ht="18" x14ac:dyDescent="0.25">
      <c r="A32" s="8" t="str">
        <f>VLOOKUP(B32,'[1]LISTADO ATM'!$A$2:$C$822,3,0)</f>
        <v>DISTRITO NACIONAL</v>
      </c>
      <c r="B32" s="4">
        <v>800</v>
      </c>
      <c r="C32" s="4" t="str">
        <f>VLOOKUP(B32,'[1]LISTADO ATM'!$A$2:$B$822,2,0)</f>
        <v xml:space="preserve">ATM Estación Next Dipsa Pedro Livio Cedeño </v>
      </c>
      <c r="D32" s="22" t="s">
        <v>22</v>
      </c>
      <c r="E32" s="25" t="s">
        <v>26</v>
      </c>
    </row>
    <row r="33" spans="1:7" ht="18" x14ac:dyDescent="0.25">
      <c r="A33" s="8" t="str">
        <f>VLOOKUP(B33,'[1]LISTADO ATM'!$A$2:$C$822,3,0)</f>
        <v>SUR</v>
      </c>
      <c r="B33" s="4">
        <v>44</v>
      </c>
      <c r="C33" s="4" t="str">
        <f>VLOOKUP(B33,'[1]LISTADO ATM'!$A$2:$B$822,2,0)</f>
        <v xml:space="preserve">ATM Oficina Pedernales </v>
      </c>
      <c r="D33" s="22" t="s">
        <v>22</v>
      </c>
      <c r="E33" s="25">
        <v>335836173</v>
      </c>
    </row>
    <row r="34" spans="1:7" ht="18" x14ac:dyDescent="0.25">
      <c r="A34" s="27" t="str">
        <f>VLOOKUP(B34,'[1]LISTADO ATM'!$A$2:$C$822,3,0)</f>
        <v>DISTRITO NACIONAL</v>
      </c>
      <c r="B34" s="4">
        <v>539</v>
      </c>
      <c r="C34" s="4" t="str">
        <f>VLOOKUP(B34,'[1]LISTADO ATM'!$A$2:$B$822,2,0)</f>
        <v>ATM S/M La Cadena Los Proceres</v>
      </c>
      <c r="D34" s="22" t="s">
        <v>22</v>
      </c>
      <c r="E34" s="25">
        <v>335834656</v>
      </c>
    </row>
    <row r="35" spans="1:7" ht="18" x14ac:dyDescent="0.25">
      <c r="A35" s="27" t="str">
        <f>VLOOKUP(B35,'[1]LISTADO ATM'!$A$2:$C$822,3,0)</f>
        <v>DISTRITO NACIONAL</v>
      </c>
      <c r="B35" s="4">
        <v>938</v>
      </c>
      <c r="C35" s="4" t="str">
        <f>VLOOKUP(B35,'[1]LISTADO ATM'!$A$2:$B$822,2,0)</f>
        <v xml:space="preserve">ATM Autobanco Oficina Filadelfia Plaza </v>
      </c>
      <c r="D35" s="22" t="s">
        <v>22</v>
      </c>
      <c r="E35" s="25">
        <v>335835837</v>
      </c>
    </row>
    <row r="36" spans="1:7" ht="18" x14ac:dyDescent="0.25">
      <c r="A36" s="27" t="str">
        <f>VLOOKUP(B36,'[1]LISTADO ATM'!$A$2:$C$822,3,0)</f>
        <v>DISTRITO NACIONAL</v>
      </c>
      <c r="B36" s="4">
        <v>18</v>
      </c>
      <c r="C36" s="4" t="str">
        <f>VLOOKUP(B36,'[1]LISTADO ATM'!$A$2:$B$822,2,0)</f>
        <v xml:space="preserve">ATM Oficina Haina Occidental I </v>
      </c>
      <c r="D36" s="22" t="s">
        <v>22</v>
      </c>
      <c r="E36" s="25">
        <v>335835740</v>
      </c>
    </row>
    <row r="37" spans="1:7" ht="18" x14ac:dyDescent="0.25">
      <c r="A37" s="27" t="str">
        <f>VLOOKUP(B37,'[1]LISTADO ATM'!$A$2:$C$822,3,0)</f>
        <v>SUR</v>
      </c>
      <c r="B37" s="4">
        <v>764</v>
      </c>
      <c r="C37" s="4" t="str">
        <f>VLOOKUP(B37,'[1]LISTADO ATM'!$A$2:$B$822,2,0)</f>
        <v xml:space="preserve">ATM Oficina Elías Piña </v>
      </c>
      <c r="D37" s="22" t="s">
        <v>22</v>
      </c>
      <c r="E37" s="25">
        <v>335835833</v>
      </c>
    </row>
    <row r="38" spans="1:7" ht="18" x14ac:dyDescent="0.25">
      <c r="A38" s="27" t="str">
        <f>VLOOKUP(B38,'[1]LISTADO ATM'!$A$2:$C$822,3,0)</f>
        <v>DISTRITO NACIONAL</v>
      </c>
      <c r="B38" s="4">
        <v>684</v>
      </c>
      <c r="C38" s="4" t="str">
        <f>VLOOKUP(B38,'[1]LISTADO ATM'!$A$2:$B$822,2,0)</f>
        <v>ATM Estación Texaco Prolongación 27 Febrero</v>
      </c>
      <c r="D38" s="22" t="s">
        <v>22</v>
      </c>
      <c r="E38" s="25">
        <v>335835811</v>
      </c>
      <c r="G38" t="s">
        <v>24</v>
      </c>
    </row>
    <row r="39" spans="1:7" ht="18" x14ac:dyDescent="0.25">
      <c r="A39" s="27" t="str">
        <f>VLOOKUP(B39,'[1]LISTADO ATM'!$A$2:$C$822,3,0)</f>
        <v>SUR</v>
      </c>
      <c r="B39" s="4">
        <v>592</v>
      </c>
      <c r="C39" s="4" t="str">
        <f>VLOOKUP(B39,'[1]LISTADO ATM'!$A$2:$B$822,2,0)</f>
        <v xml:space="preserve">ATM Centro de Caja San Cristóbal I </v>
      </c>
      <c r="D39" s="22" t="s">
        <v>22</v>
      </c>
      <c r="E39" s="25">
        <v>335835818</v>
      </c>
    </row>
    <row r="40" spans="1:7" ht="18" x14ac:dyDescent="0.25">
      <c r="A40" s="27" t="str">
        <f>VLOOKUP(B40,'[1]LISTADO ATM'!$A$2:$C$822,3,0)</f>
        <v>DISTRITO NACIONAL</v>
      </c>
      <c r="B40" s="4">
        <v>974</v>
      </c>
      <c r="C40" s="4" t="str">
        <f>VLOOKUP(B40,'[1]LISTADO ATM'!$A$2:$B$822,2,0)</f>
        <v xml:space="preserve">ATM S/M Nacional Ave. Lope de Vega </v>
      </c>
      <c r="D40" s="22" t="s">
        <v>22</v>
      </c>
      <c r="E40" s="25">
        <v>335835773</v>
      </c>
    </row>
    <row r="41" spans="1:7" ht="18" x14ac:dyDescent="0.25">
      <c r="A41" s="27" t="str">
        <f>VLOOKUP(B41,'[1]LISTADO ATM'!$A$2:$C$822,3,0)</f>
        <v>DISTRITO NACIONAL</v>
      </c>
      <c r="B41" s="4">
        <v>438</v>
      </c>
      <c r="C41" s="4" t="str">
        <f>VLOOKUP(B41,'[1]LISTADO ATM'!$A$2:$B$822,2,0)</f>
        <v xml:space="preserve">ATM Autobanco Torre IV </v>
      </c>
      <c r="D41" s="22" t="s">
        <v>22</v>
      </c>
      <c r="E41" s="25">
        <v>335835841</v>
      </c>
    </row>
    <row r="42" spans="1:7" ht="18" x14ac:dyDescent="0.25">
      <c r="A42" s="27" t="str">
        <f>VLOOKUP(B42,'[1]LISTADO ATM'!$A$2:$C$822,3,0)</f>
        <v>DISTRITO NACIONAL</v>
      </c>
      <c r="B42" s="4">
        <v>565</v>
      </c>
      <c r="C42" s="4" t="str">
        <f>VLOOKUP(B42,'[1]LISTADO ATM'!$A$2:$B$822,2,0)</f>
        <v xml:space="preserve">ATM S/M La Cadena Núñez de Cáceres </v>
      </c>
      <c r="D42" s="22" t="s">
        <v>22</v>
      </c>
      <c r="E42" s="25">
        <v>335835909</v>
      </c>
    </row>
    <row r="43" spans="1:7" ht="18" x14ac:dyDescent="0.25">
      <c r="A43" s="27" t="str">
        <f>VLOOKUP(B43,'[1]LISTADO ATM'!$A$2:$C$822,3,0)</f>
        <v>ESTE</v>
      </c>
      <c r="B43" s="4">
        <v>117</v>
      </c>
      <c r="C43" s="4" t="str">
        <f>VLOOKUP(B43,'[1]LISTADO ATM'!$A$2:$B$822,2,0)</f>
        <v xml:space="preserve">ATM Oficina El Seybo </v>
      </c>
      <c r="D43" s="22" t="s">
        <v>22</v>
      </c>
      <c r="E43" s="25">
        <v>335835923</v>
      </c>
    </row>
    <row r="44" spans="1:7" ht="18" x14ac:dyDescent="0.25">
      <c r="A44" s="27" t="str">
        <f>VLOOKUP(B44,'[1]LISTADO ATM'!$A$2:$C$822,3,0)</f>
        <v>NORTE</v>
      </c>
      <c r="B44" s="4">
        <v>75</v>
      </c>
      <c r="C44" s="4" t="str">
        <f>VLOOKUP(B44,'[1]LISTADO ATM'!$A$2:$B$822,2,0)</f>
        <v xml:space="preserve">ATM Oficina Gaspar Hernández </v>
      </c>
      <c r="D44" s="22" t="s">
        <v>22</v>
      </c>
      <c r="E44" s="25">
        <v>335836104</v>
      </c>
    </row>
    <row r="45" spans="1:7" ht="18" x14ac:dyDescent="0.25">
      <c r="A45" s="8" t="str">
        <f>VLOOKUP(B45,'[1]LISTADO ATM'!$A$2:$C$822,3,0)</f>
        <v>ESTE</v>
      </c>
      <c r="B45" s="4">
        <v>912</v>
      </c>
      <c r="C45" s="4" t="str">
        <f>VLOOKUP(B45,'[1]LISTADO ATM'!$A$2:$B$822,2,0)</f>
        <v xml:space="preserve">ATM Oficina San Pedro II </v>
      </c>
      <c r="D45" s="22" t="s">
        <v>22</v>
      </c>
      <c r="E45" s="25">
        <v>335836098</v>
      </c>
    </row>
    <row r="46" spans="1:7" ht="18" x14ac:dyDescent="0.25">
      <c r="A46" s="8" t="str">
        <f>VLOOKUP(B46,'[1]LISTADO ATM'!$A$2:$C$822,3,0)</f>
        <v>SUR</v>
      </c>
      <c r="B46" s="4">
        <v>356</v>
      </c>
      <c r="C46" s="4" t="str">
        <f>VLOOKUP(B46,'[1]LISTADO ATM'!$A$2:$B$822,2,0)</f>
        <v xml:space="preserve">ATM Estación Sigma (San Cristóbal) </v>
      </c>
      <c r="D46" s="22" t="s">
        <v>22</v>
      </c>
      <c r="E46" s="25">
        <v>335835996</v>
      </c>
    </row>
    <row r="47" spans="1:7" ht="18" x14ac:dyDescent="0.25">
      <c r="A47" s="8" t="str">
        <f>VLOOKUP(B47,'[1]LISTADO ATM'!$A$2:$C$822,3,0)</f>
        <v>DISTRITO NACIONAL</v>
      </c>
      <c r="B47" s="4">
        <v>672</v>
      </c>
      <c r="C47" s="4" t="str">
        <f>VLOOKUP(B47,'[1]LISTADO ATM'!$A$2:$B$822,2,0)</f>
        <v>ATM Destacamento Policía Nacional La Victoria</v>
      </c>
      <c r="D47" s="22" t="s">
        <v>22</v>
      </c>
      <c r="E47" s="25">
        <v>335835989</v>
      </c>
    </row>
    <row r="48" spans="1:7" ht="18" x14ac:dyDescent="0.25">
      <c r="A48" s="8" t="str">
        <f>VLOOKUP(B48,'[1]LISTADO ATM'!$A$2:$C$822,3,0)</f>
        <v>DISTRITO NACIONAL</v>
      </c>
      <c r="B48" s="4">
        <v>967</v>
      </c>
      <c r="C48" s="4" t="str">
        <f>VLOOKUP(B48,'[1]LISTADO ATM'!$A$2:$B$822,2,0)</f>
        <v xml:space="preserve">ATM UNP Hiper Olé Autopista Duarte </v>
      </c>
      <c r="D48" s="22" t="s">
        <v>22</v>
      </c>
      <c r="E48" s="25">
        <v>335835990</v>
      </c>
    </row>
    <row r="49" spans="1:5" ht="18" x14ac:dyDescent="0.25">
      <c r="A49" s="8" t="str">
        <f>VLOOKUP(B49,'[1]LISTADO ATM'!$A$2:$C$822,3,0)</f>
        <v>DISTRITO NACIONAL</v>
      </c>
      <c r="B49" s="4">
        <v>983</v>
      </c>
      <c r="C49" s="4" t="str">
        <f>VLOOKUP(B49,'[1]LISTADO ATM'!$A$2:$B$822,2,0)</f>
        <v xml:space="preserve">ATM Bravo República de Colombia </v>
      </c>
      <c r="D49" s="22" t="s">
        <v>22</v>
      </c>
      <c r="E49" s="25">
        <v>335836013</v>
      </c>
    </row>
    <row r="50" spans="1:5" ht="18" x14ac:dyDescent="0.25">
      <c r="A50" s="8" t="str">
        <f>VLOOKUP(B50,'[1]LISTADO ATM'!$A$2:$C$822,3,0)</f>
        <v>DISTRITO NACIONAL</v>
      </c>
      <c r="B50" s="4">
        <v>875</v>
      </c>
      <c r="C50" s="4" t="str">
        <f>VLOOKUP(B50,'[1]LISTADO ATM'!$A$2:$B$822,2,0)</f>
        <v xml:space="preserve">ATM Texaco Aut. Duarte KM 14 1/2 (Los Alcarrizos) </v>
      </c>
      <c r="D50" s="22" t="s">
        <v>22</v>
      </c>
      <c r="E50" s="25">
        <v>335836093</v>
      </c>
    </row>
    <row r="51" spans="1:5" ht="18" x14ac:dyDescent="0.25">
      <c r="A51" s="8" t="str">
        <f>VLOOKUP(B51,'[1]LISTADO ATM'!$A$2:$C$822,3,0)</f>
        <v>DISTRITO NACIONAL</v>
      </c>
      <c r="B51" s="4">
        <v>314</v>
      </c>
      <c r="C51" s="4" t="str">
        <f>VLOOKUP(B51,'[1]LISTADO ATM'!$A$2:$B$822,2,0)</f>
        <v xml:space="preserve">ATM UNP Cambita Garabito (San Cristóbal) </v>
      </c>
      <c r="D51" s="22" t="s">
        <v>22</v>
      </c>
      <c r="E51" s="25">
        <v>335835832</v>
      </c>
    </row>
    <row r="52" spans="1:5" ht="18" x14ac:dyDescent="0.25">
      <c r="A52" s="8" t="str">
        <f>VLOOKUP(B52,'[1]LISTADO ATM'!$A$2:$C$822,3,0)</f>
        <v>DISTRITO NACIONAL</v>
      </c>
      <c r="B52" s="4">
        <v>580</v>
      </c>
      <c r="C52" s="4" t="str">
        <f>VLOOKUP(B52,'[1]LISTADO ATM'!$A$2:$B$822,2,0)</f>
        <v xml:space="preserve">ATM Edificio Propagas </v>
      </c>
      <c r="D52" s="22" t="s">
        <v>22</v>
      </c>
      <c r="E52" s="25">
        <v>335836086</v>
      </c>
    </row>
    <row r="53" spans="1:5" ht="18" x14ac:dyDescent="0.25">
      <c r="A53" s="8" t="str">
        <f>VLOOKUP(B53,'[1]LISTADO ATM'!$A$2:$C$822,3,0)</f>
        <v>DISTRITO NACIONAL</v>
      </c>
      <c r="B53" s="4">
        <v>955</v>
      </c>
      <c r="C53" s="4" t="str">
        <f>VLOOKUP(B53,'[1]LISTADO ATM'!$A$2:$B$822,2,0)</f>
        <v xml:space="preserve">ATM Oficina Americana Independencia II </v>
      </c>
      <c r="D53" s="22" t="s">
        <v>22</v>
      </c>
      <c r="E53" s="25">
        <v>335836178</v>
      </c>
    </row>
    <row r="54" spans="1:5" ht="18" x14ac:dyDescent="0.25">
      <c r="A54" s="8" t="str">
        <f>VLOOKUP(B54,'[1]LISTADO ATM'!$A$2:$C$822,3,0)</f>
        <v>ESTE</v>
      </c>
      <c r="B54" s="4">
        <v>933</v>
      </c>
      <c r="C54" s="4" t="str">
        <f>VLOOKUP(B54,'[1]LISTADO ATM'!$A$2:$B$822,2,0)</f>
        <v>ATM Hotel Dreams Punta Cana II</v>
      </c>
      <c r="D54" s="22" t="s">
        <v>22</v>
      </c>
      <c r="E54" s="25">
        <v>335835932</v>
      </c>
    </row>
    <row r="55" spans="1:5" ht="18" x14ac:dyDescent="0.25">
      <c r="A55" s="27"/>
      <c r="B55" s="4"/>
      <c r="C55" s="26"/>
      <c r="D55" s="22"/>
      <c r="E55" s="21"/>
    </row>
    <row r="56" spans="1:5" ht="18" x14ac:dyDescent="0.25">
      <c r="A56" s="27"/>
      <c r="B56" s="4"/>
      <c r="C56" s="26"/>
      <c r="D56" s="22"/>
      <c r="E56" s="21"/>
    </row>
    <row r="57" spans="1:5" ht="18" x14ac:dyDescent="0.25">
      <c r="A57" s="27"/>
      <c r="B57" s="4"/>
      <c r="C57" s="26"/>
      <c r="D57" s="22"/>
      <c r="E57" s="21"/>
    </row>
    <row r="58" spans="1:5" ht="18.75" thickBot="1" x14ac:dyDescent="0.3">
      <c r="A58" s="5" t="s">
        <v>11</v>
      </c>
      <c r="B58" s="10">
        <f>COUNT(B9:B54)</f>
        <v>46</v>
      </c>
      <c r="C58" s="43"/>
      <c r="D58" s="44"/>
      <c r="E58" s="45"/>
    </row>
    <row r="59" spans="1:5" x14ac:dyDescent="0.25">
      <c r="E59" s="7"/>
    </row>
    <row r="60" spans="1:5" ht="18" x14ac:dyDescent="0.25">
      <c r="A60" s="40" t="s">
        <v>18</v>
      </c>
      <c r="B60" s="41"/>
      <c r="C60" s="41"/>
      <c r="D60" s="41"/>
      <c r="E60" s="42"/>
    </row>
    <row r="61" spans="1:5" ht="18" x14ac:dyDescent="0.25">
      <c r="A61" s="2" t="s">
        <v>5</v>
      </c>
      <c r="B61" s="2" t="s">
        <v>6</v>
      </c>
      <c r="C61" s="2" t="s">
        <v>7</v>
      </c>
      <c r="D61" s="17" t="s">
        <v>8</v>
      </c>
      <c r="E61" s="11" t="s">
        <v>9</v>
      </c>
    </row>
    <row r="62" spans="1:5" ht="18" x14ac:dyDescent="0.25">
      <c r="A62" s="4" t="str">
        <f>VLOOKUP(B62,'[1]LISTADO ATM'!$A$2:$C$822,3,0)</f>
        <v>SUR</v>
      </c>
      <c r="B62" s="4">
        <v>101</v>
      </c>
      <c r="C62" s="4" t="str">
        <f>VLOOKUP(B62,'[1]LISTADO ATM'!$A$2:$B$822,2,0)</f>
        <v xml:space="preserve">ATM Oficina San Juan de la Maguana I </v>
      </c>
      <c r="D62" s="22" t="s">
        <v>19</v>
      </c>
      <c r="E62" s="21">
        <v>335835810</v>
      </c>
    </row>
    <row r="63" spans="1:5" ht="18" x14ac:dyDescent="0.25">
      <c r="A63" s="4" t="str">
        <f>VLOOKUP(B63,'[1]LISTADO ATM'!$A$2:$C$822,3,0)</f>
        <v>ESTE</v>
      </c>
      <c r="B63" s="4">
        <v>386</v>
      </c>
      <c r="C63" s="4" t="str">
        <f>VLOOKUP(B63,'[1]LISTADO ATM'!$A$2:$B$822,2,0)</f>
        <v xml:space="preserve">ATM Plaza Verón II </v>
      </c>
      <c r="D63" s="22" t="s">
        <v>19</v>
      </c>
      <c r="E63" s="21">
        <v>335835698</v>
      </c>
    </row>
    <row r="64" spans="1:5" ht="18" x14ac:dyDescent="0.25">
      <c r="A64" s="4" t="str">
        <f>VLOOKUP(B64,'[1]LISTADO ATM'!$A$2:$C$822,3,0)</f>
        <v>ESTE</v>
      </c>
      <c r="B64" s="4">
        <v>385</v>
      </c>
      <c r="C64" s="4" t="str">
        <f>VLOOKUP(B64,'[1]LISTADO ATM'!$A$2:$B$822,2,0)</f>
        <v xml:space="preserve">ATM Plaza Verón I </v>
      </c>
      <c r="D64" s="22" t="s">
        <v>19</v>
      </c>
      <c r="E64" s="21">
        <v>335835829</v>
      </c>
    </row>
    <row r="65" spans="1:5" ht="18" x14ac:dyDescent="0.25">
      <c r="A65" s="4" t="str">
        <f>VLOOKUP(B65,'[1]LISTADO ATM'!$A$2:$C$822,3,0)</f>
        <v>NORTE</v>
      </c>
      <c r="B65" s="4">
        <v>936</v>
      </c>
      <c r="C65" s="4" t="str">
        <f>VLOOKUP(B65,'[1]LISTADO ATM'!$A$2:$B$822,2,0)</f>
        <v xml:space="preserve">ATM Autobanco Oficina La Vega I </v>
      </c>
      <c r="D65" s="22" t="s">
        <v>19</v>
      </c>
      <c r="E65" s="21">
        <v>335835884</v>
      </c>
    </row>
    <row r="66" spans="1:5" ht="18" x14ac:dyDescent="0.25">
      <c r="A66" s="4" t="str">
        <f>VLOOKUP(B66,'[1]LISTADO ATM'!$A$2:$C$822,3,0)</f>
        <v>NORTE</v>
      </c>
      <c r="B66" s="4">
        <v>431</v>
      </c>
      <c r="C66" s="4" t="str">
        <f>VLOOKUP(B66,'[1]LISTADO ATM'!$A$2:$B$822,2,0)</f>
        <v xml:space="preserve">ATM Autoservicio Sol (Santiago) </v>
      </c>
      <c r="D66" s="22" t="s">
        <v>19</v>
      </c>
      <c r="E66" s="21">
        <v>335836103</v>
      </c>
    </row>
    <row r="67" spans="1:5" ht="18.75" thickBot="1" x14ac:dyDescent="0.3">
      <c r="A67" s="5" t="s">
        <v>11</v>
      </c>
      <c r="B67" s="10">
        <f>COUNT(B62:B66)</f>
        <v>5</v>
      </c>
      <c r="C67" s="43"/>
      <c r="D67" s="44"/>
      <c r="E67" s="45"/>
    </row>
    <row r="68" spans="1:5" ht="15.75" thickBot="1" x14ac:dyDescent="0.3">
      <c r="E68" s="7"/>
    </row>
    <row r="69" spans="1:5" ht="18.75" thickBot="1" x14ac:dyDescent="0.3">
      <c r="A69" s="46" t="s">
        <v>16</v>
      </c>
      <c r="B69" s="47"/>
      <c r="C69" s="47"/>
      <c r="D69" s="47"/>
      <c r="E69" s="48"/>
    </row>
    <row r="70" spans="1:5" ht="18" x14ac:dyDescent="0.25">
      <c r="A70" s="2" t="s">
        <v>5</v>
      </c>
      <c r="B70" s="2" t="s">
        <v>6</v>
      </c>
      <c r="C70" s="3" t="s">
        <v>7</v>
      </c>
      <c r="D70" s="3" t="s">
        <v>8</v>
      </c>
      <c r="E70" s="17" t="s">
        <v>9</v>
      </c>
    </row>
    <row r="71" spans="1:5" ht="18" x14ac:dyDescent="0.25">
      <c r="A71" s="8" t="str">
        <f>VLOOKUP(B71,'[1]LISTADO ATM'!$A$2:$C$822,3,0)</f>
        <v>SUR</v>
      </c>
      <c r="B71" s="4">
        <v>252</v>
      </c>
      <c r="C71" s="4" t="str">
        <f>VLOOKUP(B71,'[1]LISTADO ATM'!$A$2:$B$822,2,0)</f>
        <v xml:space="preserve">ATM Banco Agrícola (Barahona) </v>
      </c>
      <c r="D71" s="20" t="s">
        <v>10</v>
      </c>
      <c r="E71" s="25">
        <v>335836002</v>
      </c>
    </row>
    <row r="72" spans="1:5" ht="18" x14ac:dyDescent="0.25">
      <c r="A72" s="8" t="str">
        <f>VLOOKUP(B72,'[1]LISTADO ATM'!$A$2:$C$822,3,0)</f>
        <v>DISTRITO NACIONAL</v>
      </c>
      <c r="B72" s="4">
        <v>153</v>
      </c>
      <c r="C72" s="4" t="str">
        <f>VLOOKUP(B72,'[1]LISTADO ATM'!$A$2:$B$822,2,0)</f>
        <v xml:space="preserve">ATM Rehabilitación </v>
      </c>
      <c r="D72" s="20" t="s">
        <v>10</v>
      </c>
      <c r="E72" s="25">
        <v>335836037</v>
      </c>
    </row>
    <row r="73" spans="1:5" ht="18" x14ac:dyDescent="0.25">
      <c r="A73" s="8" t="str">
        <f>VLOOKUP(B73,'[1]LISTADO ATM'!$A$2:$C$822,3,0)</f>
        <v>SUR</v>
      </c>
      <c r="B73" s="4">
        <v>249</v>
      </c>
      <c r="C73" s="4" t="str">
        <f>VLOOKUP(B73,'[1]LISTADO ATM'!$A$2:$B$822,2,0)</f>
        <v xml:space="preserve">ATM Banco Agrícola Neiba </v>
      </c>
      <c r="D73" s="20" t="s">
        <v>10</v>
      </c>
      <c r="E73" s="25">
        <v>335836061</v>
      </c>
    </row>
    <row r="74" spans="1:5" ht="18" x14ac:dyDescent="0.25">
      <c r="A74" s="8" t="str">
        <f>VLOOKUP(B74,'[1]LISTADO ATM'!$A$2:$C$822,3,0)</f>
        <v>ESTE</v>
      </c>
      <c r="B74" s="4">
        <v>631</v>
      </c>
      <c r="C74" s="4" t="str">
        <f>VLOOKUP(B74,'[1]LISTADO ATM'!$A$2:$B$822,2,0)</f>
        <v xml:space="preserve">ATM ASOCODEQUI (San Pedro) </v>
      </c>
      <c r="D74" s="20" t="s">
        <v>10</v>
      </c>
      <c r="E74" s="25">
        <v>335836066</v>
      </c>
    </row>
    <row r="75" spans="1:5" ht="18" x14ac:dyDescent="0.25">
      <c r="A75" s="8" t="str">
        <f>VLOOKUP(B75,'[1]LISTADO ATM'!$A$2:$C$822,3,0)</f>
        <v>NORTE</v>
      </c>
      <c r="B75" s="4">
        <v>266</v>
      </c>
      <c r="C75" s="4" t="str">
        <f>VLOOKUP(B75,'[1]LISTADO ATM'!$A$2:$B$822,2,0)</f>
        <v xml:space="preserve">ATM Oficina Villa Francisca </v>
      </c>
      <c r="D75" s="20" t="s">
        <v>10</v>
      </c>
      <c r="E75" s="25">
        <v>335836072</v>
      </c>
    </row>
    <row r="76" spans="1:5" ht="18" x14ac:dyDescent="0.25">
      <c r="A76" s="8" t="str">
        <f>VLOOKUP(B76,'[1]LISTADO ATM'!$A$2:$C$822,3,0)</f>
        <v>DISTRITO NACIONAL</v>
      </c>
      <c r="B76" s="4">
        <v>416</v>
      </c>
      <c r="C76" s="4" t="str">
        <f>VLOOKUP(B76,'[1]LISTADO ATM'!$A$2:$B$822,2,0)</f>
        <v xml:space="preserve">ATM Autobanco San Martín II </v>
      </c>
      <c r="D76" s="20" t="s">
        <v>10</v>
      </c>
      <c r="E76" s="25">
        <v>335836179</v>
      </c>
    </row>
    <row r="77" spans="1:5" ht="18" x14ac:dyDescent="0.25">
      <c r="A77" s="8" t="str">
        <f>VLOOKUP(B77,'[1]LISTADO ATM'!$A$2:$C$822,3,0)</f>
        <v>SUR</v>
      </c>
      <c r="B77" s="31">
        <v>825</v>
      </c>
      <c r="C77" s="4" t="str">
        <f>VLOOKUP(B77,'[1]LISTADO ATM'!$A$2:$B$822,2,0)</f>
        <v xml:space="preserve">ATM Estacion Eco Cibeles (Las Matas de Farfán) </v>
      </c>
      <c r="D77" s="20" t="s">
        <v>10</v>
      </c>
      <c r="E77" s="25">
        <v>335836190</v>
      </c>
    </row>
    <row r="78" spans="1:5" ht="18" x14ac:dyDescent="0.25">
      <c r="A78" s="27" t="str">
        <f>VLOOKUP(B78,'[1]LISTADO ATM'!$A$2:$C$822,3,0)</f>
        <v>ESTE</v>
      </c>
      <c r="B78" s="4">
        <v>1</v>
      </c>
      <c r="C78" s="4" t="str">
        <f>VLOOKUP(B78,'[1]LISTADO ATM'!$A$2:$B$822,2,0)</f>
        <v>ATM S/M San Rafael del Yuma</v>
      </c>
      <c r="D78" s="20" t="s">
        <v>10</v>
      </c>
      <c r="E78" s="25">
        <v>335835897</v>
      </c>
    </row>
    <row r="79" spans="1:5" ht="18" x14ac:dyDescent="0.25">
      <c r="A79" s="27" t="str">
        <f>VLOOKUP(B79,'[1]LISTADO ATM'!$A$2:$C$822,3,0)</f>
        <v>DISTRITO NACIONAL</v>
      </c>
      <c r="B79" s="4">
        <v>96</v>
      </c>
      <c r="C79" s="4" t="str">
        <f>VLOOKUP(B79,'[1]LISTADO ATM'!$A$2:$B$822,2,0)</f>
        <v>ATM S/M Caribe Av. Charles de Gaulle</v>
      </c>
      <c r="D79" s="20" t="s">
        <v>10</v>
      </c>
      <c r="E79" s="25">
        <v>335836212</v>
      </c>
    </row>
    <row r="80" spans="1:5" ht="18" x14ac:dyDescent="0.25">
      <c r="A80" s="27" t="str">
        <f>VLOOKUP(B80,'[1]LISTADO ATM'!$A$2:$C$822,3,0)</f>
        <v>DISTRITO NACIONAL</v>
      </c>
      <c r="B80" s="4">
        <v>487</v>
      </c>
      <c r="C80" s="4" t="str">
        <f>VLOOKUP(B80,'[1]LISTADO ATM'!$A$2:$B$822,2,0)</f>
        <v xml:space="preserve">ATM Olé Hainamosa </v>
      </c>
      <c r="D80" s="20" t="s">
        <v>10</v>
      </c>
      <c r="E80" s="25">
        <v>335836213</v>
      </c>
    </row>
    <row r="81" spans="1:5" ht="18" x14ac:dyDescent="0.25">
      <c r="A81" s="27" t="str">
        <f>VLOOKUP(B81,'[1]LISTADO ATM'!$A$2:$C$822,3,0)</f>
        <v>DISTRITO NACIONAL</v>
      </c>
      <c r="B81" s="4">
        <v>698</v>
      </c>
      <c r="C81" s="4" t="str">
        <f>VLOOKUP(B81,'[1]LISTADO ATM'!$A$2:$B$822,2,0)</f>
        <v>ATM Parador Bellamar</v>
      </c>
      <c r="D81" s="20" t="s">
        <v>10</v>
      </c>
      <c r="E81" s="25">
        <v>335836216</v>
      </c>
    </row>
    <row r="82" spans="1:5" ht="18" x14ac:dyDescent="0.25">
      <c r="A82" s="27" t="str">
        <f>VLOOKUP(B82,'[1]LISTADO ATM'!$A$2:$C$822,3,0)</f>
        <v>DISTRITO NACIONAL</v>
      </c>
      <c r="B82" s="4">
        <v>26</v>
      </c>
      <c r="C82" s="4" t="str">
        <f>VLOOKUP(B82,'[1]LISTADO ATM'!$A$2:$B$822,2,0)</f>
        <v>ATM S/M Jumbo San Isidro</v>
      </c>
      <c r="D82" s="20" t="s">
        <v>10</v>
      </c>
      <c r="E82" s="25">
        <v>335836228</v>
      </c>
    </row>
    <row r="83" spans="1:5" ht="18" x14ac:dyDescent="0.25">
      <c r="A83" s="27" t="str">
        <f>VLOOKUP(B83,'[1]LISTADO ATM'!$A$2:$C$822,3,0)</f>
        <v>NORTE</v>
      </c>
      <c r="B83" s="4">
        <v>144</v>
      </c>
      <c r="C83" s="4" t="str">
        <f>VLOOKUP(B83,'[1]LISTADO ATM'!$A$2:$B$822,2,0)</f>
        <v xml:space="preserve">ATM Oficina Villa Altagracia </v>
      </c>
      <c r="D83" s="20" t="s">
        <v>10</v>
      </c>
      <c r="E83" s="25">
        <v>335836229</v>
      </c>
    </row>
    <row r="84" spans="1:5" ht="18" x14ac:dyDescent="0.25">
      <c r="A84" s="27" t="str">
        <f>VLOOKUP(B84,'[1]LISTADO ATM'!$A$2:$C$822,3,0)</f>
        <v>ESTE</v>
      </c>
      <c r="B84" s="4">
        <v>211</v>
      </c>
      <c r="C84" s="4" t="str">
        <f>VLOOKUP(B84,'[1]LISTADO ATM'!$A$2:$B$822,2,0)</f>
        <v xml:space="preserve">ATM Oficina La Romana I </v>
      </c>
      <c r="D84" s="20" t="s">
        <v>10</v>
      </c>
      <c r="E84" s="25">
        <v>335836230</v>
      </c>
    </row>
    <row r="85" spans="1:5" ht="18" x14ac:dyDescent="0.25">
      <c r="A85" s="27" t="str">
        <f>VLOOKUP(B85,'[1]LISTADO ATM'!$A$2:$C$822,3,0)</f>
        <v>DISTRITO NACIONAL</v>
      </c>
      <c r="B85" s="4">
        <v>300</v>
      </c>
      <c r="C85" s="4" t="str">
        <f>VLOOKUP(B85,'[1]LISTADO ATM'!$A$2:$B$822,2,0)</f>
        <v xml:space="preserve">ATM S/M Aprezio Los Guaricanos </v>
      </c>
      <c r="D85" s="20" t="s">
        <v>10</v>
      </c>
      <c r="E85" s="25">
        <v>335836231</v>
      </c>
    </row>
    <row r="86" spans="1:5" ht="18" x14ac:dyDescent="0.25">
      <c r="A86" s="27" t="e">
        <f>VLOOKUP(B86,'[1]LISTADO ATM'!$A$2:$C$822,3,0)</f>
        <v>#N/A</v>
      </c>
      <c r="B86" s="4">
        <v>363</v>
      </c>
      <c r="C86" s="4" t="e">
        <f>VLOOKUP(B86,'[1]LISTADO ATM'!$A$2:$B$822,2,0)</f>
        <v>#N/A</v>
      </c>
      <c r="D86" s="20" t="s">
        <v>10</v>
      </c>
      <c r="E86" s="25">
        <v>335836232</v>
      </c>
    </row>
    <row r="87" spans="1:5" ht="18" x14ac:dyDescent="0.25">
      <c r="A87" s="27" t="str">
        <f>VLOOKUP(B87,'[1]LISTADO ATM'!$A$2:$C$822,3,0)</f>
        <v>SUR</v>
      </c>
      <c r="B87" s="4">
        <v>512</v>
      </c>
      <c r="C87" s="4" t="str">
        <f>VLOOKUP(B87,'[1]LISTADO ATM'!$A$2:$B$822,2,0)</f>
        <v>ATM Plaza Jesús Ferreira</v>
      </c>
      <c r="D87" s="20" t="s">
        <v>10</v>
      </c>
      <c r="E87" s="25">
        <v>335836233</v>
      </c>
    </row>
    <row r="88" spans="1:5" ht="18" x14ac:dyDescent="0.25">
      <c r="A88" s="27" t="str">
        <f>VLOOKUP(B88,'[1]LISTADO ATM'!$A$2:$C$822,3,0)</f>
        <v>DISTRITO NACIONAL</v>
      </c>
      <c r="B88" s="4">
        <v>378</v>
      </c>
      <c r="C88" s="4" t="str">
        <f>VLOOKUP(B88,'[1]LISTADO ATM'!$A$2:$B$822,2,0)</f>
        <v>ATM UNP Villa Flores</v>
      </c>
      <c r="D88" s="20" t="s">
        <v>10</v>
      </c>
      <c r="E88" s="25">
        <v>335836234</v>
      </c>
    </row>
    <row r="89" spans="1:5" ht="18" x14ac:dyDescent="0.25">
      <c r="A89" s="27" t="str">
        <f>VLOOKUP(B89,'[1]LISTADO ATM'!$A$2:$C$822,3,0)</f>
        <v>DISTRITO NACIONAL</v>
      </c>
      <c r="B89" s="4">
        <v>562</v>
      </c>
      <c r="C89" s="4" t="str">
        <f>VLOOKUP(B89,'[1]LISTADO ATM'!$A$2:$B$822,2,0)</f>
        <v xml:space="preserve">ATM S/M Jumbo Carretera Mella </v>
      </c>
      <c r="D89" s="20" t="s">
        <v>10</v>
      </c>
      <c r="E89" s="25">
        <v>335836235</v>
      </c>
    </row>
    <row r="90" spans="1:5" ht="18" x14ac:dyDescent="0.25">
      <c r="A90" s="27" t="str">
        <f>VLOOKUP(B90,'[1]LISTADO ATM'!$A$2:$C$822,3,0)</f>
        <v>ESTE</v>
      </c>
      <c r="B90" s="4">
        <v>609</v>
      </c>
      <c r="C90" s="4" t="str">
        <f>VLOOKUP(B90,'[1]LISTADO ATM'!$A$2:$B$822,2,0)</f>
        <v xml:space="preserve">ATM S/M Jumbo (San Pedro) </v>
      </c>
      <c r="D90" s="20" t="s">
        <v>10</v>
      </c>
      <c r="E90" s="25">
        <v>335836236</v>
      </c>
    </row>
    <row r="91" spans="1:5" ht="18" x14ac:dyDescent="0.25">
      <c r="A91" s="27" t="str">
        <f>VLOOKUP(B91,'[1]LISTADO ATM'!$A$2:$C$822,3,0)</f>
        <v>SUR</v>
      </c>
      <c r="B91" s="4">
        <v>733</v>
      </c>
      <c r="C91" s="4" t="str">
        <f>VLOOKUP(B91,'[1]LISTADO ATM'!$A$2:$B$822,2,0)</f>
        <v xml:space="preserve">ATM Zona Franca Perdenales </v>
      </c>
      <c r="D91" s="20" t="s">
        <v>10</v>
      </c>
      <c r="E91" s="25">
        <v>335836237</v>
      </c>
    </row>
    <row r="92" spans="1:5" ht="18" x14ac:dyDescent="0.25">
      <c r="A92" s="27" t="e">
        <f>VLOOKUP(B92,'[1]LISTADO ATM'!$A$2:$C$822,3,0)</f>
        <v>#N/A</v>
      </c>
      <c r="B92" s="4"/>
      <c r="C92" s="4" t="e">
        <f>VLOOKUP(B92,'[1]LISTADO ATM'!$A$2:$B$822,2,0)</f>
        <v>#N/A</v>
      </c>
      <c r="D92" s="59"/>
      <c r="E92" s="60"/>
    </row>
    <row r="93" spans="1:5" ht="18" x14ac:dyDescent="0.25">
      <c r="A93" s="27" t="e">
        <f>VLOOKUP(B93,'[1]LISTADO ATM'!$A$2:$C$822,3,0)</f>
        <v>#N/A</v>
      </c>
      <c r="B93" s="4"/>
      <c r="C93" s="4" t="e">
        <f>VLOOKUP(B93,'[1]LISTADO ATM'!$A$2:$B$822,2,0)</f>
        <v>#N/A</v>
      </c>
      <c r="D93" s="59"/>
      <c r="E93" s="60"/>
    </row>
    <row r="94" spans="1:5" ht="18" x14ac:dyDescent="0.25">
      <c r="A94" s="27" t="e">
        <f>VLOOKUP(B94,'[1]LISTADO ATM'!$A$2:$C$822,3,0)</f>
        <v>#N/A</v>
      </c>
      <c r="B94" s="4"/>
      <c r="C94" s="4" t="e">
        <f>VLOOKUP(B94,'[1]LISTADO ATM'!$A$2:$B$822,2,0)</f>
        <v>#N/A</v>
      </c>
      <c r="D94" s="59"/>
      <c r="E94" s="60"/>
    </row>
    <row r="95" spans="1:5" ht="18" x14ac:dyDescent="0.25">
      <c r="A95" s="27" t="e">
        <f>VLOOKUP(B95,'[1]LISTADO ATM'!$A$2:$C$822,3,0)</f>
        <v>#N/A</v>
      </c>
      <c r="B95" s="4"/>
      <c r="C95" s="4" t="e">
        <f>VLOOKUP(B95,'[1]LISTADO ATM'!$A$2:$B$822,2,0)</f>
        <v>#N/A</v>
      </c>
      <c r="D95" s="59"/>
      <c r="E95" s="21"/>
    </row>
    <row r="96" spans="1:5" ht="18.75" thickBot="1" x14ac:dyDescent="0.3">
      <c r="A96" s="9" t="s">
        <v>11</v>
      </c>
      <c r="B96" s="10">
        <f>COUNT(B71:B91)</f>
        <v>21</v>
      </c>
      <c r="C96" s="19"/>
      <c r="D96" s="19"/>
      <c r="E96" s="19"/>
    </row>
    <row r="97" spans="1:5" ht="15.75" thickBot="1" x14ac:dyDescent="0.3">
      <c r="E97" s="7"/>
    </row>
    <row r="98" spans="1:5" ht="18.75" thickBot="1" x14ac:dyDescent="0.3">
      <c r="A98" s="46" t="s">
        <v>15</v>
      </c>
      <c r="B98" s="47"/>
      <c r="C98" s="47"/>
      <c r="D98" s="47"/>
      <c r="E98" s="48"/>
    </row>
    <row r="99" spans="1:5" ht="18" x14ac:dyDescent="0.25">
      <c r="A99" s="2" t="s">
        <v>5</v>
      </c>
      <c r="B99" s="2" t="s">
        <v>6</v>
      </c>
      <c r="C99" s="3" t="s">
        <v>7</v>
      </c>
      <c r="D99" s="3" t="s">
        <v>8</v>
      </c>
      <c r="E99" s="11" t="s">
        <v>9</v>
      </c>
    </row>
    <row r="100" spans="1:5" ht="18" x14ac:dyDescent="0.25">
      <c r="A100" s="27" t="str">
        <f>VLOOKUP(B100,'[1]LISTADO ATM'!$A$2:$C$822,3,0)</f>
        <v>DISTRITO NACIONAL</v>
      </c>
      <c r="B100" s="4">
        <v>784</v>
      </c>
      <c r="C100" s="4" t="str">
        <f>VLOOKUP(B100,'[1]LISTADO ATM'!$A$2:$B$822,2,0)</f>
        <v xml:space="preserve">ATM Tribunal Superior Electoral </v>
      </c>
      <c r="D100" s="26" t="s">
        <v>13</v>
      </c>
      <c r="E100" s="25">
        <v>335836211</v>
      </c>
    </row>
    <row r="101" spans="1:5" ht="18" x14ac:dyDescent="0.25">
      <c r="A101" s="27" t="str">
        <f>VLOOKUP(B101,'[1]LISTADO ATM'!$A$2:$C$822,3,0)</f>
        <v>NORTE</v>
      </c>
      <c r="B101" s="4">
        <v>752</v>
      </c>
      <c r="C101" s="4" t="str">
        <f>VLOOKUP(B101,'[1]LISTADO ATM'!$A$2:$B$822,2,0)</f>
        <v xml:space="preserve">ATM UNP Las Carolinas (La Vega) </v>
      </c>
      <c r="D101" s="26" t="s">
        <v>13</v>
      </c>
      <c r="E101" s="25">
        <v>335836214</v>
      </c>
    </row>
    <row r="102" spans="1:5" ht="18" x14ac:dyDescent="0.25">
      <c r="A102" s="27" t="str">
        <f>VLOOKUP(B102,'[1]LISTADO ATM'!$A$2:$C$822,3,0)</f>
        <v>DISTRITO NACIONAL</v>
      </c>
      <c r="B102" s="4">
        <v>744</v>
      </c>
      <c r="C102" s="4" t="str">
        <f>VLOOKUP(B102,'[1]LISTADO ATM'!$A$2:$B$822,2,0)</f>
        <v xml:space="preserve">ATM Multicentro La Sirena Venezuela </v>
      </c>
      <c r="D102" s="26" t="s">
        <v>13</v>
      </c>
      <c r="E102" s="25">
        <v>335836238</v>
      </c>
    </row>
    <row r="103" spans="1:5" ht="18" x14ac:dyDescent="0.25">
      <c r="A103" s="27" t="str">
        <f>VLOOKUP(B103,'[1]LISTADO ATM'!$A$2:$C$822,3,0)</f>
        <v>DISTRITO NACIONAL</v>
      </c>
      <c r="B103" s="4">
        <v>522</v>
      </c>
      <c r="C103" s="4" t="str">
        <f>VLOOKUP(B103,'[1]LISTADO ATM'!$A$2:$B$822,2,0)</f>
        <v xml:space="preserve">ATM Oficina Galería 360 </v>
      </c>
      <c r="D103" s="4" t="s">
        <v>13</v>
      </c>
      <c r="E103" s="25">
        <v>335836247</v>
      </c>
    </row>
    <row r="104" spans="1:5" ht="18" x14ac:dyDescent="0.25">
      <c r="A104" s="27" t="str">
        <f>VLOOKUP(B104,'[1]LISTADO ATM'!$A$2:$C$822,3,0)</f>
        <v>DISTRITO NACIONAL</v>
      </c>
      <c r="B104" s="4">
        <v>884</v>
      </c>
      <c r="C104" s="4" t="str">
        <f>VLOOKUP(B104,'[1]LISTADO ATM'!$A$2:$B$822,2,0)</f>
        <v xml:space="preserve">ATM UNP Olé Sabana Perdida </v>
      </c>
      <c r="D104" s="4" t="s">
        <v>13</v>
      </c>
      <c r="E104" s="25">
        <v>335836248</v>
      </c>
    </row>
    <row r="105" spans="1:5" ht="18" x14ac:dyDescent="0.25">
      <c r="A105" s="27" t="str">
        <f>VLOOKUP(B105,'[1]LISTADO ATM'!$A$2:$C$822,3,0)</f>
        <v>SUR</v>
      </c>
      <c r="B105" s="31">
        <v>871</v>
      </c>
      <c r="C105" s="4" t="str">
        <f>VLOOKUP(B105,'[1]LISTADO ATM'!$A$2:$B$822,2,0)</f>
        <v>ATM Plaza Cultural San Juan</v>
      </c>
      <c r="D105" s="4" t="s">
        <v>13</v>
      </c>
      <c r="E105" s="25">
        <v>335836249</v>
      </c>
    </row>
    <row r="106" spans="1:5" ht="18.75" thickBot="1" x14ac:dyDescent="0.3">
      <c r="A106" s="5" t="s">
        <v>11</v>
      </c>
      <c r="B106" s="10">
        <f>COUNT(B100:B105)</f>
        <v>6</v>
      </c>
      <c r="C106" s="19"/>
      <c r="D106" s="29"/>
      <c r="E106" s="30"/>
    </row>
    <row r="107" spans="1:5" ht="15.75" thickBot="1" x14ac:dyDescent="0.3">
      <c r="E107" s="7"/>
    </row>
    <row r="108" spans="1:5" ht="18" x14ac:dyDescent="0.25">
      <c r="A108" s="49" t="s">
        <v>14</v>
      </c>
      <c r="B108" s="50"/>
      <c r="C108" s="50"/>
      <c r="D108" s="50"/>
      <c r="E108" s="51"/>
    </row>
    <row r="109" spans="1:5" ht="18" x14ac:dyDescent="0.25">
      <c r="A109" s="11" t="s">
        <v>5</v>
      </c>
      <c r="B109" s="2" t="s">
        <v>6</v>
      </c>
      <c r="C109" s="6" t="s">
        <v>7</v>
      </c>
      <c r="D109" s="24" t="s">
        <v>8</v>
      </c>
      <c r="E109" s="11" t="s">
        <v>9</v>
      </c>
    </row>
    <row r="110" spans="1:5" ht="18" x14ac:dyDescent="0.25">
      <c r="A110" s="4" t="str">
        <f>VLOOKUP(B110,'[1]LISTADO ATM'!$A$2:$C$822,3,0)</f>
        <v>SUR</v>
      </c>
      <c r="B110" s="4">
        <v>677</v>
      </c>
      <c r="C110" s="4" t="str">
        <f>VLOOKUP(B110,'[1]LISTADO ATM'!$A$2:$B$822,2,0)</f>
        <v>ATM PBG Villa Jaragua</v>
      </c>
      <c r="D110" s="26" t="s">
        <v>20</v>
      </c>
      <c r="E110" s="21">
        <v>335835690</v>
      </c>
    </row>
    <row r="111" spans="1:5" ht="18" x14ac:dyDescent="0.25">
      <c r="A111" s="4" t="str">
        <f>VLOOKUP(B111,'[1]LISTADO ATM'!$A$2:$C$822,3,0)</f>
        <v>DISTRITO NACIONAL</v>
      </c>
      <c r="B111" s="4">
        <v>54</v>
      </c>
      <c r="C111" s="4" t="str">
        <f>VLOOKUP(B111,'[1]LISTADO ATM'!$A$2:$B$822,2,0)</f>
        <v xml:space="preserve">ATM Autoservicio Galería 360 </v>
      </c>
      <c r="D111" s="26" t="s">
        <v>20</v>
      </c>
      <c r="E111" s="21">
        <v>335835674</v>
      </c>
    </row>
    <row r="112" spans="1:5" ht="18" x14ac:dyDescent="0.25">
      <c r="A112" s="4" t="str">
        <f>VLOOKUP(B112,'[1]LISTADO ATM'!$A$2:$C$822,3,0)</f>
        <v>DISTRITO NACIONAL</v>
      </c>
      <c r="B112" s="4">
        <v>493</v>
      </c>
      <c r="C112" s="4" t="str">
        <f>VLOOKUP(B112,'[1]LISTADO ATM'!$A$2:$B$822,2,0)</f>
        <v xml:space="preserve">ATM Oficina Haina Occidental II </v>
      </c>
      <c r="D112" s="26" t="s">
        <v>20</v>
      </c>
      <c r="E112" s="21">
        <v>335835839</v>
      </c>
    </row>
    <row r="113" spans="1:5" ht="18" x14ac:dyDescent="0.25">
      <c r="A113" s="4" t="str">
        <f>VLOOKUP(B113,'[1]LISTADO ATM'!$A$2:$C$822,3,0)</f>
        <v>DISTRITO NACIONAL</v>
      </c>
      <c r="B113" s="4">
        <v>410</v>
      </c>
      <c r="C113" s="4" t="str">
        <f>VLOOKUP(B113,'[1]LISTADO ATM'!$A$2:$B$822,2,0)</f>
        <v xml:space="preserve">ATM Oficina Las Palmas de Herrera II </v>
      </c>
      <c r="D113" s="26" t="s">
        <v>20</v>
      </c>
      <c r="E113" s="21">
        <v>335835813</v>
      </c>
    </row>
    <row r="114" spans="1:5" ht="18" x14ac:dyDescent="0.25">
      <c r="A114" s="4" t="str">
        <f>VLOOKUP(B114,'[1]LISTADO ATM'!$A$2:$C$822,3,0)</f>
        <v>NORTE</v>
      </c>
      <c r="B114" s="4">
        <v>8</v>
      </c>
      <c r="C114" s="4" t="str">
        <f>VLOOKUP(B114,'[1]LISTADO ATM'!$A$2:$B$822,2,0)</f>
        <v>ATM Autoservicio Yaque</v>
      </c>
      <c r="D114" s="26" t="s">
        <v>20</v>
      </c>
      <c r="E114" s="21">
        <v>335835852</v>
      </c>
    </row>
    <row r="115" spans="1:5" ht="18" x14ac:dyDescent="0.25">
      <c r="A115" s="4" t="str">
        <f>VLOOKUP(B115,'[1]LISTADO ATM'!$A$2:$C$822,3,0)</f>
        <v>DISTRITO NACIONAL</v>
      </c>
      <c r="B115" s="4">
        <v>241</v>
      </c>
      <c r="C115" s="4" t="str">
        <f>VLOOKUP(B115,'[1]LISTADO ATM'!$A$2:$B$822,2,0)</f>
        <v xml:space="preserve">ATM Palacio Nacional (Presidencia) </v>
      </c>
      <c r="D115" s="26" t="s">
        <v>20</v>
      </c>
      <c r="E115" s="21">
        <v>335835853</v>
      </c>
    </row>
    <row r="116" spans="1:5" ht="18" x14ac:dyDescent="0.25">
      <c r="A116" s="4" t="str">
        <f>VLOOKUP(B116,'[1]LISTADO ATM'!$A$2:$C$822,3,0)</f>
        <v>DISTRITO NACIONAL</v>
      </c>
      <c r="B116" s="4">
        <v>966</v>
      </c>
      <c r="C116" s="4" t="str">
        <f>VLOOKUP(B116,'[1]LISTADO ATM'!$A$2:$B$822,2,0)</f>
        <v>ATM Centro Medico Real</v>
      </c>
      <c r="D116" s="26" t="s">
        <v>20</v>
      </c>
      <c r="E116" s="21" t="s">
        <v>28</v>
      </c>
    </row>
    <row r="117" spans="1:5" ht="18" x14ac:dyDescent="0.25">
      <c r="A117" s="4" t="str">
        <f>VLOOKUP(B117,'[1]LISTADO ATM'!$A$2:$C$822,3,0)</f>
        <v>NORTE</v>
      </c>
      <c r="B117" s="4">
        <v>732</v>
      </c>
      <c r="C117" s="4" t="str">
        <f>VLOOKUP(B117,'[1]LISTADO ATM'!$A$2:$B$822,2,0)</f>
        <v xml:space="preserve">ATM Molino del Valle (Santiago) </v>
      </c>
      <c r="D117" s="26" t="s">
        <v>27</v>
      </c>
      <c r="E117" s="21">
        <v>335836091</v>
      </c>
    </row>
    <row r="118" spans="1:5" ht="18" x14ac:dyDescent="0.25">
      <c r="A118" s="4" t="str">
        <f>VLOOKUP(B118,'[1]LISTADO ATM'!$A$2:$C$822,3,0)</f>
        <v>SUR</v>
      </c>
      <c r="B118" s="4">
        <v>5</v>
      </c>
      <c r="C118" s="4" t="str">
        <f>VLOOKUP(B118,'[1]LISTADO ATM'!$A$2:$B$822,2,0)</f>
        <v>ATM Oficina Autoservicio Villa Ofelia (San Juan)</v>
      </c>
      <c r="D118" s="26" t="s">
        <v>27</v>
      </c>
      <c r="E118" s="21">
        <v>335836206</v>
      </c>
    </row>
    <row r="119" spans="1:5" ht="18.75" thickBot="1" x14ac:dyDescent="0.3">
      <c r="A119" s="5" t="s">
        <v>11</v>
      </c>
      <c r="B119" s="10">
        <f>COUNT(B110:B118)</f>
        <v>9</v>
      </c>
      <c r="C119" s="28"/>
      <c r="D119" s="23"/>
      <c r="E119" s="23"/>
    </row>
    <row r="120" spans="1:5" ht="15.75" thickBot="1" x14ac:dyDescent="0.3">
      <c r="E120" s="7"/>
    </row>
    <row r="121" spans="1:5" ht="18.75" thickBot="1" x14ac:dyDescent="0.3">
      <c r="A121" s="52" t="s">
        <v>12</v>
      </c>
      <c r="B121" s="53"/>
      <c r="D121" s="7"/>
      <c r="E121" s="7"/>
    </row>
    <row r="122" spans="1:5" ht="18.75" thickBot="1" x14ac:dyDescent="0.3">
      <c r="A122" s="54">
        <f>+B96+B106+B119</f>
        <v>36</v>
      </c>
      <c r="B122" s="55"/>
    </row>
    <row r="123" spans="1:5" ht="15.75" thickBot="1" x14ac:dyDescent="0.3">
      <c r="E123" s="7"/>
    </row>
    <row r="124" spans="1:5" ht="18.75" thickBot="1" x14ac:dyDescent="0.3">
      <c r="A124" s="46" t="s">
        <v>17</v>
      </c>
      <c r="B124" s="47"/>
      <c r="C124" s="47"/>
      <c r="D124" s="47"/>
      <c r="E124" s="48"/>
    </row>
    <row r="125" spans="1:5" ht="18" x14ac:dyDescent="0.25">
      <c r="A125" s="11" t="s">
        <v>5</v>
      </c>
      <c r="B125" s="11" t="s">
        <v>6</v>
      </c>
      <c r="C125" s="6" t="s">
        <v>7</v>
      </c>
      <c r="D125" s="56" t="s">
        <v>8</v>
      </c>
      <c r="E125" s="57"/>
    </row>
    <row r="126" spans="1:5" ht="18" x14ac:dyDescent="0.25">
      <c r="A126" s="4" t="str">
        <f>VLOOKUP(B126,'[1]LISTADO ATM'!$A$2:$C$822,3,0)</f>
        <v>DISTRITO NACIONAL</v>
      </c>
      <c r="B126" s="4">
        <v>911</v>
      </c>
      <c r="C126" s="4" t="str">
        <f>VLOOKUP(B126,'[1]LISTADO ATM'!$A$2:$B$822,2,0)</f>
        <v xml:space="preserve">ATM Oficina Venezuela II </v>
      </c>
      <c r="D126" s="32" t="s">
        <v>23</v>
      </c>
      <c r="E126" s="33"/>
    </row>
    <row r="127" spans="1:5" ht="18" x14ac:dyDescent="0.25">
      <c r="A127" s="4" t="str">
        <f>VLOOKUP(B127,'[1]LISTADO ATM'!$A$2:$C$822,3,0)</f>
        <v>DISTRITO NACIONAL</v>
      </c>
      <c r="B127" s="4">
        <v>578</v>
      </c>
      <c r="C127" s="4" t="str">
        <f>VLOOKUP(B127,'[1]LISTADO ATM'!$A$2:$B$822,2,0)</f>
        <v xml:space="preserve">ATM Procuraduría General de la República </v>
      </c>
      <c r="D127" s="32" t="s">
        <v>21</v>
      </c>
      <c r="E127" s="33"/>
    </row>
    <row r="128" spans="1:5" ht="18" x14ac:dyDescent="0.25">
      <c r="A128" s="4" t="str">
        <f>VLOOKUP(B128,'[1]LISTADO ATM'!$A$2:$C$822,3,0)</f>
        <v>DISTRITO NACIONAL</v>
      </c>
      <c r="B128" s="4">
        <v>113</v>
      </c>
      <c r="C128" s="4" t="str">
        <f>VLOOKUP(B128,'[1]LISTADO ATM'!$A$2:$B$822,2,0)</f>
        <v xml:space="preserve">ATM Autoservicio Atalaya del Mar </v>
      </c>
      <c r="D128" s="32" t="s">
        <v>21</v>
      </c>
      <c r="E128" s="33"/>
    </row>
    <row r="129" spans="1:5" ht="18" x14ac:dyDescent="0.25">
      <c r="A129" s="4" t="str">
        <f>VLOOKUP(B129,'[1]LISTADO ATM'!$A$2:$C$822,3,0)</f>
        <v>DISTRITO NACIONAL</v>
      </c>
      <c r="B129" s="4">
        <v>976</v>
      </c>
      <c r="C129" s="4" t="str">
        <f>VLOOKUP(B129,'[1]LISTADO ATM'!$A$2:$B$822,2,0)</f>
        <v xml:space="preserve">ATM Oficina Diamond Plaza I </v>
      </c>
      <c r="D129" s="32" t="s">
        <v>21</v>
      </c>
      <c r="E129" s="33"/>
    </row>
    <row r="130" spans="1:5" ht="18" x14ac:dyDescent="0.25">
      <c r="A130" s="58" t="str">
        <f>VLOOKUP(B130,'[1]LISTADO ATM'!$A$2:$C$822,3,0)</f>
        <v>SUR</v>
      </c>
      <c r="B130" s="4">
        <v>89</v>
      </c>
      <c r="C130" s="4" t="str">
        <f>VLOOKUP(B130,'[1]LISTADO ATM'!$A$2:$B$822,2,0)</f>
        <v xml:space="preserve">ATM UNP El Cercado (San Juan) </v>
      </c>
      <c r="D130" s="32" t="s">
        <v>21</v>
      </c>
      <c r="E130" s="33"/>
    </row>
    <row r="131" spans="1:5" ht="18" x14ac:dyDescent="0.25">
      <c r="A131" s="58" t="str">
        <f>VLOOKUP(B131,'[1]LISTADO ATM'!$A$2:$C$822,3,0)</f>
        <v>ESTE</v>
      </c>
      <c r="B131" s="4">
        <v>114</v>
      </c>
      <c r="C131" s="4" t="str">
        <f>VLOOKUP(B131,'[1]LISTADO ATM'!$A$2:$B$822,2,0)</f>
        <v xml:space="preserve">ATM Oficina Hato Mayor </v>
      </c>
      <c r="D131" s="32" t="s">
        <v>21</v>
      </c>
      <c r="E131" s="33"/>
    </row>
    <row r="132" spans="1:5" ht="18" x14ac:dyDescent="0.25">
      <c r="A132" s="58" t="str">
        <f>VLOOKUP(B132,'[1]LISTADO ATM'!$A$2:$C$822,3,0)</f>
        <v>NORTE</v>
      </c>
      <c r="B132" s="4">
        <v>138</v>
      </c>
      <c r="C132" s="4" t="str">
        <f>VLOOKUP(B132,'[1]LISTADO ATM'!$A$2:$B$822,2,0)</f>
        <v xml:space="preserve">ATM UNP Fantino </v>
      </c>
      <c r="D132" s="32" t="s">
        <v>21</v>
      </c>
      <c r="E132" s="33"/>
    </row>
    <row r="133" spans="1:5" ht="18" x14ac:dyDescent="0.25">
      <c r="A133" s="58" t="str">
        <f>VLOOKUP(B133,'[1]LISTADO ATM'!$A$2:$C$822,3,0)</f>
        <v>DISTRITO NACIONAL</v>
      </c>
      <c r="B133" s="4">
        <v>246</v>
      </c>
      <c r="C133" s="4" t="str">
        <f>VLOOKUP(B133,'[1]LISTADO ATM'!$A$2:$B$822,2,0)</f>
        <v xml:space="preserve">ATM Oficina Torre BR (Lobby) </v>
      </c>
      <c r="D133" s="32" t="s">
        <v>21</v>
      </c>
      <c r="E133" s="33"/>
    </row>
    <row r="134" spans="1:5" ht="18" x14ac:dyDescent="0.25">
      <c r="A134" s="58" t="str">
        <f>VLOOKUP(B134,'[1]LISTADO ATM'!$A$2:$C$822,3,0)</f>
        <v>SUR</v>
      </c>
      <c r="B134" s="4">
        <v>311</v>
      </c>
      <c r="C134" s="4" t="str">
        <f>VLOOKUP(B134,'[1]LISTADO ATM'!$A$2:$B$822,2,0)</f>
        <v>ATM Plaza Eroski</v>
      </c>
      <c r="D134" s="32" t="s">
        <v>21</v>
      </c>
      <c r="E134" s="33"/>
    </row>
    <row r="135" spans="1:5" ht="18" x14ac:dyDescent="0.25">
      <c r="A135" s="58" t="str">
        <f>VLOOKUP(B135,'[1]LISTADO ATM'!$A$2:$C$822,3,0)</f>
        <v>NORTE</v>
      </c>
      <c r="B135" s="4">
        <v>332</v>
      </c>
      <c r="C135" s="4" t="str">
        <f>VLOOKUP(B135,'[1]LISTADO ATM'!$A$2:$B$822,2,0)</f>
        <v>ATM Estación Sigma (Cotuí)</v>
      </c>
      <c r="D135" s="32" t="s">
        <v>21</v>
      </c>
      <c r="E135" s="33"/>
    </row>
    <row r="136" spans="1:5" ht="18" x14ac:dyDescent="0.25">
      <c r="A136" s="58" t="str">
        <f>VLOOKUP(B136,'[1]LISTADO ATM'!$A$2:$C$822,3,0)</f>
        <v>NORTE</v>
      </c>
      <c r="B136" s="4">
        <v>402</v>
      </c>
      <c r="C136" s="4" t="str">
        <f>VLOOKUP(B136,'[1]LISTADO ATM'!$A$2:$B$822,2,0)</f>
        <v xml:space="preserve">ATM La Sirena La Vega </v>
      </c>
      <c r="D136" s="32" t="s">
        <v>21</v>
      </c>
      <c r="E136" s="33"/>
    </row>
    <row r="137" spans="1:5" ht="18" x14ac:dyDescent="0.25">
      <c r="A137" s="58" t="str">
        <f>VLOOKUP(B137,'[1]LISTADO ATM'!$A$2:$C$822,3,0)</f>
        <v>DISTRITO NACIONAL</v>
      </c>
      <c r="B137" s="4">
        <v>407</v>
      </c>
      <c r="C137" s="4" t="str">
        <f>VLOOKUP(B137,'[1]LISTADO ATM'!$A$2:$B$822,2,0)</f>
        <v xml:space="preserve">ATM Multicentro La Sirena Villa Mella </v>
      </c>
      <c r="D137" s="32" t="s">
        <v>21</v>
      </c>
      <c r="E137" s="33"/>
    </row>
    <row r="138" spans="1:5" ht="18" x14ac:dyDescent="0.25">
      <c r="A138" s="58" t="str">
        <f>VLOOKUP(B138,'[1]LISTADO ATM'!$A$2:$C$822,3,0)</f>
        <v>DISTRITO NACIONAL</v>
      </c>
      <c r="B138" s="4">
        <v>409</v>
      </c>
      <c r="C138" s="4" t="str">
        <f>VLOOKUP(B138,'[1]LISTADO ATM'!$A$2:$B$822,2,0)</f>
        <v xml:space="preserve">ATM Oficina Las Palmas de Herrera I </v>
      </c>
      <c r="D138" s="32" t="s">
        <v>21</v>
      </c>
      <c r="E138" s="33"/>
    </row>
    <row r="139" spans="1:5" ht="18" x14ac:dyDescent="0.25">
      <c r="A139" s="58" t="str">
        <f>VLOOKUP(B139,'[1]LISTADO ATM'!$A$2:$C$822,3,0)</f>
        <v>NORTE</v>
      </c>
      <c r="B139" s="4">
        <v>603</v>
      </c>
      <c r="C139" s="4" t="str">
        <f>VLOOKUP(B139,'[1]LISTADO ATM'!$A$2:$B$822,2,0)</f>
        <v xml:space="preserve">ATM Zona Franca (Santiago) II </v>
      </c>
      <c r="D139" s="32" t="s">
        <v>21</v>
      </c>
      <c r="E139" s="33"/>
    </row>
    <row r="140" spans="1:5" ht="18" x14ac:dyDescent="0.25">
      <c r="A140" s="58" t="str">
        <f>VLOOKUP(B140,'[1]LISTADO ATM'!$A$2:$C$822,3,0)</f>
        <v>DISTRITO NACIONAL</v>
      </c>
      <c r="B140" s="4">
        <v>883</v>
      </c>
      <c r="C140" s="4" t="str">
        <f>VLOOKUP(B140,'[1]LISTADO ATM'!$A$2:$B$822,2,0)</f>
        <v xml:space="preserve">ATM Oficina Filadelfia Plaza </v>
      </c>
      <c r="D140" s="32" t="s">
        <v>21</v>
      </c>
      <c r="E140" s="33"/>
    </row>
    <row r="141" spans="1:5" ht="18" x14ac:dyDescent="0.25">
      <c r="A141" s="58" t="str">
        <f>VLOOKUP(B141,'[1]LISTADO ATM'!$A$2:$C$822,3,0)</f>
        <v>DISTRITO NACIONAL</v>
      </c>
      <c r="B141" s="4">
        <v>979</v>
      </c>
      <c r="C141" s="4" t="str">
        <f>VLOOKUP(B141,'[1]LISTADO ATM'!$A$2:$B$822,2,0)</f>
        <v xml:space="preserve">ATM Oficina Luperón I </v>
      </c>
      <c r="D141" s="32" t="s">
        <v>21</v>
      </c>
      <c r="E141" s="33"/>
    </row>
    <row r="142" spans="1:5" ht="18" x14ac:dyDescent="0.25">
      <c r="A142" s="58" t="e">
        <f>VLOOKUP(B142,'[1]LISTADO ATM'!$A$2:$C$822,3,0)</f>
        <v>#N/A</v>
      </c>
      <c r="B142" s="4"/>
      <c r="C142" s="4" t="e">
        <f>VLOOKUP(B142,'[1]LISTADO ATM'!$A$2:$B$822,2,0)</f>
        <v>#N/A</v>
      </c>
      <c r="D142" s="32" t="s">
        <v>21</v>
      </c>
      <c r="E142" s="33"/>
    </row>
    <row r="143" spans="1:5" ht="18.75" thickBot="1" x14ac:dyDescent="0.3">
      <c r="A143" s="5" t="s">
        <v>11</v>
      </c>
      <c r="B143" s="10">
        <f>COUNT(B126:B141)</f>
        <v>16</v>
      </c>
      <c r="C143" s="28"/>
      <c r="D143" s="23"/>
      <c r="E143" s="23"/>
    </row>
    <row r="144" spans="1:5" ht="18" x14ac:dyDescent="0.25">
      <c r="B144" s="31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</sheetData>
  <mergeCells count="30">
    <mergeCell ref="D142:E142"/>
    <mergeCell ref="D137:E137"/>
    <mergeCell ref="D138:E138"/>
    <mergeCell ref="D139:E139"/>
    <mergeCell ref="D140:E140"/>
    <mergeCell ref="D141:E141"/>
    <mergeCell ref="D132:E132"/>
    <mergeCell ref="D133:E133"/>
    <mergeCell ref="D134:E134"/>
    <mergeCell ref="D135:E135"/>
    <mergeCell ref="D136:E136"/>
    <mergeCell ref="D126:E126"/>
    <mergeCell ref="D127:E127"/>
    <mergeCell ref="A124:E124"/>
    <mergeCell ref="D125:E125"/>
    <mergeCell ref="A1:E1"/>
    <mergeCell ref="A2:E2"/>
    <mergeCell ref="A7:E7"/>
    <mergeCell ref="C58:E58"/>
    <mergeCell ref="A60:E60"/>
    <mergeCell ref="C67:E67"/>
    <mergeCell ref="A69:E69"/>
    <mergeCell ref="A98:E98"/>
    <mergeCell ref="A108:E108"/>
    <mergeCell ref="A121:B121"/>
    <mergeCell ref="A122:B122"/>
    <mergeCell ref="D129:E129"/>
    <mergeCell ref="D131:E131"/>
    <mergeCell ref="D130:E130"/>
    <mergeCell ref="D128:E128"/>
  </mergeCells>
  <phoneticPr fontId="11" type="noConversion"/>
  <conditionalFormatting sqref="B155:B1048576 B100:B108 B62:B69 B1:B7 B9:B60 B71:B98 B110:B144">
    <cfRule type="duplicateValues" dxfId="3" priority="307"/>
    <cfRule type="duplicateValues" dxfId="2" priority="308"/>
  </conditionalFormatting>
  <conditionalFormatting sqref="B155:B1048576 B1:B144">
    <cfRule type="duplicateValues" dxfId="1" priority="201"/>
  </conditionalFormatting>
  <conditionalFormatting sqref="B155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2021-03-28T03:41:30Z</dcterms:modified>
</cp:coreProperties>
</file>