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28\"/>
    </mc:Choice>
  </mc:AlternateContent>
  <bookViews>
    <workbookView xWindow="0" yWindow="0" windowWidth="20400" windowHeight="7650" activeTab="1"/>
  </bookViews>
  <sheets>
    <sheet name="Gráfico2" sheetId="2" r:id="rId1"/>
    <sheet name="Hoja1" sheetId="1" r:id="rId2"/>
  </sheets>
  <externalReferences>
    <externalReference r:id="rId3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2" i="1" l="1"/>
  <c r="C133" i="1"/>
  <c r="C134" i="1"/>
  <c r="C135" i="1"/>
  <c r="C136" i="1"/>
  <c r="C137" i="1"/>
  <c r="C138" i="1"/>
  <c r="C139" i="1"/>
  <c r="C140" i="1"/>
  <c r="C141" i="1"/>
  <c r="C142" i="1"/>
  <c r="C143" i="1"/>
  <c r="C144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B145" i="1"/>
  <c r="A73" i="1"/>
  <c r="A74" i="1"/>
  <c r="A75" i="1"/>
  <c r="A76" i="1"/>
  <c r="A77" i="1"/>
  <c r="A78" i="1"/>
  <c r="A79" i="1"/>
  <c r="A80" i="1"/>
  <c r="A81" i="1"/>
  <c r="C73" i="1"/>
  <c r="C74" i="1"/>
  <c r="C75" i="1"/>
  <c r="C76" i="1"/>
  <c r="C77" i="1"/>
  <c r="C78" i="1"/>
  <c r="C79" i="1"/>
  <c r="C80" i="1"/>
  <c r="C81" i="1"/>
  <c r="B27" i="1"/>
  <c r="B116" i="1"/>
  <c r="A113" i="1"/>
  <c r="A114" i="1"/>
  <c r="C113" i="1"/>
  <c r="C114" i="1"/>
  <c r="B105" i="1"/>
  <c r="A72" i="1"/>
  <c r="C70" i="1"/>
  <c r="C71" i="1"/>
  <c r="C72" i="1"/>
  <c r="C23" i="1" l="1"/>
  <c r="C24" i="1"/>
  <c r="C25" i="1"/>
  <c r="A23" i="1"/>
  <c r="A24" i="1"/>
  <c r="A25" i="1"/>
  <c r="C20" i="1"/>
  <c r="C21" i="1"/>
  <c r="C22" i="1"/>
  <c r="C26" i="1"/>
  <c r="A20" i="1"/>
  <c r="A21" i="1"/>
  <c r="A22" i="1"/>
  <c r="A26" i="1"/>
  <c r="C16" i="1"/>
  <c r="C17" i="1"/>
  <c r="C18" i="1"/>
  <c r="C19" i="1"/>
  <c r="A16" i="1"/>
  <c r="A17" i="1"/>
  <c r="A18" i="1"/>
  <c r="A19" i="1"/>
  <c r="B39" i="1"/>
  <c r="C34" i="1"/>
  <c r="C35" i="1"/>
  <c r="A34" i="1"/>
  <c r="A35" i="1"/>
  <c r="C32" i="1"/>
  <c r="C33" i="1"/>
  <c r="C36" i="1"/>
  <c r="C38" i="1"/>
  <c r="A32" i="1"/>
  <c r="A33" i="1"/>
  <c r="A36" i="1"/>
  <c r="A38" i="1"/>
  <c r="C131" i="1"/>
  <c r="C132" i="1"/>
  <c r="A131" i="1"/>
  <c r="A128" i="1"/>
  <c r="A129" i="1"/>
  <c r="A130" i="1"/>
  <c r="C128" i="1"/>
  <c r="C129" i="1"/>
  <c r="C130" i="1"/>
  <c r="C101" i="1"/>
  <c r="C102" i="1"/>
  <c r="A101" i="1"/>
  <c r="A102" i="1"/>
  <c r="C99" i="1"/>
  <c r="C100" i="1"/>
  <c r="C103" i="1"/>
  <c r="A99" i="1"/>
  <c r="A100" i="1"/>
  <c r="A103" i="1"/>
  <c r="C66" i="1"/>
  <c r="C67" i="1"/>
  <c r="C68" i="1"/>
  <c r="A66" i="1"/>
  <c r="A67" i="1"/>
  <c r="A68" i="1"/>
  <c r="C97" i="1"/>
  <c r="C98" i="1"/>
  <c r="C104" i="1"/>
  <c r="A97" i="1"/>
  <c r="A98" i="1"/>
  <c r="A104" i="1"/>
  <c r="C64" i="1"/>
  <c r="C65" i="1"/>
  <c r="A64" i="1"/>
  <c r="A65" i="1"/>
  <c r="C63" i="1"/>
  <c r="C69" i="1"/>
  <c r="A63" i="1"/>
  <c r="A69" i="1"/>
  <c r="C62" i="1"/>
  <c r="A62" i="1"/>
  <c r="A70" i="1"/>
  <c r="A71" i="1"/>
  <c r="C10" i="1"/>
  <c r="C11" i="1"/>
  <c r="C12" i="1"/>
  <c r="C13" i="1"/>
  <c r="C14" i="1"/>
  <c r="C15" i="1"/>
  <c r="A10" i="1"/>
  <c r="A11" i="1"/>
  <c r="A12" i="1"/>
  <c r="A13" i="1"/>
  <c r="A14" i="1"/>
  <c r="A15" i="1"/>
  <c r="A9" i="1"/>
  <c r="A94" i="1"/>
  <c r="A95" i="1"/>
  <c r="C94" i="1"/>
  <c r="C95" i="1"/>
  <c r="C91" i="1"/>
  <c r="C92" i="1"/>
  <c r="C93" i="1"/>
  <c r="C96" i="1"/>
  <c r="A91" i="1"/>
  <c r="A92" i="1"/>
  <c r="A93" i="1"/>
  <c r="A96" i="1"/>
  <c r="C58" i="1"/>
  <c r="C59" i="1"/>
  <c r="A58" i="1"/>
  <c r="A59" i="1"/>
  <c r="A57" i="1"/>
  <c r="A60" i="1"/>
  <c r="A61" i="1"/>
  <c r="C57" i="1"/>
  <c r="C60" i="1"/>
  <c r="C61" i="1"/>
  <c r="C51" i="1" l="1"/>
  <c r="A51" i="1"/>
  <c r="C112" i="1"/>
  <c r="A112" i="1"/>
  <c r="C127" i="1" l="1"/>
  <c r="A127" i="1"/>
  <c r="A54" i="1"/>
  <c r="C54" i="1"/>
  <c r="A55" i="1"/>
  <c r="C55" i="1"/>
  <c r="C89" i="1"/>
  <c r="C90" i="1"/>
  <c r="A89" i="1"/>
  <c r="A90" i="1"/>
  <c r="C88" i="1"/>
  <c r="A88" i="1"/>
  <c r="C9" i="1"/>
  <c r="C111" i="1"/>
  <c r="A111" i="1"/>
  <c r="A87" i="1" l="1"/>
  <c r="C87" i="1"/>
  <c r="A86" i="1" l="1"/>
  <c r="C126" i="1"/>
  <c r="A126" i="1"/>
  <c r="C52" i="1"/>
  <c r="C53" i="1"/>
  <c r="A52" i="1"/>
  <c r="A53" i="1"/>
  <c r="C124" i="1"/>
  <c r="C125" i="1"/>
  <c r="A124" i="1"/>
  <c r="A125" i="1"/>
  <c r="A49" i="1"/>
  <c r="A50" i="1"/>
  <c r="C49" i="1"/>
  <c r="C50" i="1"/>
  <c r="C86" i="1" l="1"/>
  <c r="A56" i="1"/>
  <c r="C56" i="1"/>
  <c r="A110" i="1"/>
  <c r="C110" i="1"/>
  <c r="A31" i="1" l="1"/>
  <c r="C31" i="1"/>
  <c r="A46" i="1"/>
  <c r="A47" i="1"/>
  <c r="C46" i="1"/>
  <c r="C47" i="1"/>
  <c r="A45" i="1"/>
  <c r="C45" i="1"/>
  <c r="A44" i="1"/>
  <c r="C44" i="1"/>
  <c r="A43" i="1"/>
  <c r="C43" i="1"/>
  <c r="A48" i="1"/>
  <c r="C48" i="1" l="1"/>
  <c r="A123" i="1"/>
  <c r="C123" i="1"/>
  <c r="C109" i="1" l="1"/>
  <c r="A109" i="1"/>
  <c r="C37" i="1" l="1"/>
  <c r="A37" i="1"/>
  <c r="A119" i="1" l="1"/>
</calcChain>
</file>

<file path=xl/sharedStrings.xml><?xml version="1.0" encoding="utf-8"?>
<sst xmlns="http://schemas.openxmlformats.org/spreadsheetml/2006/main" count="158" uniqueCount="29">
  <si>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</si>
  <si>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</si>
  <si>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</si>
  <si>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</si>
  <si>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</si>
  <si>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</si>
  <si>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</si>
  <si>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</si>
  <si>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</si>
  <si>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</si>
  <si>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</si>
  <si>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</si>
  <si>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</si>
  <si>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</si>
  <si>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</si>
  <si>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</si>
  <si>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</si>
  <si>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</si>
  <si>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</si>
  <si>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Solucionado</t>
  </si>
  <si>
    <t>Gaveta de Rechazo Llena</t>
  </si>
  <si>
    <t>3 Gavetas Vacías</t>
  </si>
  <si>
    <t>Abastecido</t>
  </si>
  <si>
    <t>2 Gavetas Vacías y 1 Fallando</t>
  </si>
  <si>
    <t>Gaveta De deposito Llena</t>
  </si>
  <si>
    <t>335836108 </t>
  </si>
  <si>
    <t>335836374 </t>
  </si>
  <si>
    <t>335836384 </t>
  </si>
  <si>
    <t>1 Gavetas Vacías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</si>
</sst>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9.9"/>
      <color rgb="FF333333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6" fillId="6" borderId="0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3256" cy="63020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tabSelected="1" topLeftCell="A13" zoomScale="80" zoomScaleNormal="80" workbookViewId="0">
      <selection activeCell="B83" sqref="B83"/>
    </sheetView>
  </sheetViews>
  <sheetFormatPr baseColWidth="10" defaultColWidth="52.7109375" defaultRowHeight="15" x14ac:dyDescent="0.25"/>
  <cols>
    <col min="1" max="1" width="25.7109375" bestFit="1" customWidth="1"/>
    <col min="2" max="2" width="18" style="7" bestFit="1" customWidth="1"/>
    <col min="3" max="3" width="57.42578125" bestFit="1" customWidth="1"/>
    <col min="4" max="4" width="39.28515625" bestFit="1" customWidth="1"/>
    <col min="5" max="5" width="24.28515625" customWidth="1"/>
  </cols>
  <sheetData>
    <row r="1" spans="1:5" ht="22.5" x14ac:dyDescent="0.25">
      <c r="A1" s="51" t="s">
        <v>1</v>
      </c>
      <c r="B1" s="52"/>
      <c r="C1" s="52"/>
      <c r="D1" s="52"/>
      <c r="E1" s="53"/>
    </row>
    <row r="2" spans="1:5" ht="25.5" x14ac:dyDescent="0.25">
      <c r="A2" s="54" t="s">
        <v>0</v>
      </c>
      <c r="B2" s="55"/>
      <c r="C2" s="55"/>
      <c r="D2" s="55"/>
      <c r="E2" s="56"/>
    </row>
    <row r="3" spans="1:5" ht="18" x14ac:dyDescent="0.25">
      <c r="B3" s="1"/>
      <c r="C3" s="1"/>
      <c r="D3" s="1"/>
      <c r="E3" s="15"/>
    </row>
    <row r="4" spans="1:5" ht="18.75" thickBot="1" x14ac:dyDescent="0.3">
      <c r="A4" s="12" t="s">
        <v>2</v>
      </c>
      <c r="B4" s="14">
        <v>44283.25</v>
      </c>
      <c r="C4" s="1"/>
      <c r="D4" s="1"/>
      <c r="E4" s="16"/>
    </row>
    <row r="5" spans="1:5" ht="18.75" thickBot="1" x14ac:dyDescent="0.3">
      <c r="A5" s="12" t="s">
        <v>3</v>
      </c>
      <c r="B5" s="14">
        <v>44283.708333333336</v>
      </c>
      <c r="C5" s="13"/>
      <c r="D5" s="1"/>
      <c r="E5" s="16"/>
    </row>
    <row r="6" spans="1:5" ht="18" x14ac:dyDescent="0.25">
      <c r="B6" s="1"/>
      <c r="C6" s="1"/>
      <c r="D6" s="1"/>
      <c r="E6" s="18"/>
    </row>
    <row r="7" spans="1:5" ht="18" x14ac:dyDescent="0.25">
      <c r="A7" s="57" t="s">
        <v>4</v>
      </c>
      <c r="B7" s="58"/>
      <c r="C7" s="58"/>
      <c r="D7" s="58"/>
      <c r="E7" s="59"/>
    </row>
    <row r="8" spans="1:5" ht="18" x14ac:dyDescent="0.25">
      <c r="A8" s="2" t="s">
        <v>5</v>
      </c>
      <c r="B8" s="2" t="s">
        <v>6</v>
      </c>
      <c r="C8" s="2" t="s">
        <v>7</v>
      </c>
      <c r="D8" s="17" t="s">
        <v>8</v>
      </c>
      <c r="E8" s="17" t="s">
        <v>9</v>
      </c>
    </row>
    <row r="9" spans="1:5" ht="18" x14ac:dyDescent="0.25">
      <c r="A9" s="8" t="str">
        <f>VLOOKUP(B9,'[1]LISTADO ATM'!$A$2:$C$822,3,0)</f>
        <v>DISTRITO NACIONAL</v>
      </c>
      <c r="B9" s="4">
        <v>416</v>
      </c>
      <c r="C9" s="26" t="str">
        <f>VLOOKUP(B9,'[1]LISTADO ATM'!$A$2:$B$822,2,0)</f>
        <v xml:space="preserve">ATM Autobanco San Martín II </v>
      </c>
      <c r="D9" s="22" t="s">
        <v>22</v>
      </c>
      <c r="E9" s="25">
        <v>335836179</v>
      </c>
    </row>
    <row r="10" spans="1:5" ht="18" x14ac:dyDescent="0.25">
      <c r="A10" s="8" t="str">
        <f>VLOOKUP(B10,'[1]LISTADO ATM'!$A$2:$C$822,3,0)</f>
        <v>DISTRITO NACIONAL</v>
      </c>
      <c r="B10" s="4">
        <v>698</v>
      </c>
      <c r="C10" s="26" t="str">
        <f>VLOOKUP(B10,'[1]LISTADO ATM'!$A$2:$B$822,2,0)</f>
        <v>ATM Parador Bellamar</v>
      </c>
      <c r="D10" s="22" t="s">
        <v>22</v>
      </c>
      <c r="E10" s="25">
        <v>335836216</v>
      </c>
    </row>
    <row r="11" spans="1:5" ht="18" x14ac:dyDescent="0.25">
      <c r="A11" s="8" t="str">
        <f>VLOOKUP(B11,'[1]LISTADO ATM'!$A$2:$C$822,3,0)</f>
        <v>DISTRITO NACIONAL</v>
      </c>
      <c r="B11" s="4">
        <v>26</v>
      </c>
      <c r="C11" s="26" t="str">
        <f>VLOOKUP(B11,'[1]LISTADO ATM'!$A$2:$B$822,2,0)</f>
        <v>ATM S/M Jumbo San Isidro</v>
      </c>
      <c r="D11" s="22" t="s">
        <v>22</v>
      </c>
      <c r="E11" s="25">
        <v>335836228</v>
      </c>
    </row>
    <row r="12" spans="1:5" ht="18" x14ac:dyDescent="0.25">
      <c r="A12" s="8" t="str">
        <f>VLOOKUP(B12,'[1]LISTADO ATM'!$A$2:$C$822,3,0)</f>
        <v>DISTRITO NACIONAL</v>
      </c>
      <c r="B12" s="4">
        <v>744</v>
      </c>
      <c r="C12" s="26" t="str">
        <f>VLOOKUP(B12,'[1]LISTADO ATM'!$A$2:$B$822,2,0)</f>
        <v xml:space="preserve">ATM Multicentro La Sirena Venezuela </v>
      </c>
      <c r="D12" s="22" t="s">
        <v>22</v>
      </c>
      <c r="E12" s="25">
        <v>335836238</v>
      </c>
    </row>
    <row r="13" spans="1:5" ht="18" x14ac:dyDescent="0.25">
      <c r="A13" s="8" t="str">
        <f>VLOOKUP(B13,'[1]LISTADO ATM'!$A$2:$C$822,3,0)</f>
        <v>ESTE</v>
      </c>
      <c r="B13" s="4">
        <v>693</v>
      </c>
      <c r="C13" s="26" t="str">
        <f>VLOOKUP(B13,'[1]LISTADO ATM'!$A$2:$B$822,2,0)</f>
        <v>ATM INTL Medical Punta Cana</v>
      </c>
      <c r="D13" s="22" t="s">
        <v>22</v>
      </c>
      <c r="E13" s="25">
        <v>335836268</v>
      </c>
    </row>
    <row r="14" spans="1:5" ht="18" x14ac:dyDescent="0.25">
      <c r="A14" s="8" t="str">
        <f>VLOOKUP(B14,'[1]LISTADO ATM'!$A$2:$C$822,3,0)</f>
        <v>DISTRITO NACIONAL</v>
      </c>
      <c r="B14" s="4">
        <v>446</v>
      </c>
      <c r="C14" s="26" t="str">
        <f>VLOOKUP(B14,'[1]LISTADO ATM'!$A$2:$B$822,2,0)</f>
        <v>ATM Hipodromo V Centenario</v>
      </c>
      <c r="D14" s="22" t="s">
        <v>22</v>
      </c>
      <c r="E14" s="25">
        <v>335836267</v>
      </c>
    </row>
    <row r="15" spans="1:5" ht="18" x14ac:dyDescent="0.25">
      <c r="A15" s="8" t="str">
        <f>VLOOKUP(B15,'[1]LISTADO ATM'!$A$2:$C$822,3,0)</f>
        <v>DISTRITO NACIONAL</v>
      </c>
      <c r="B15" s="4">
        <v>801</v>
      </c>
      <c r="C15" s="26" t="str">
        <f>VLOOKUP(B15,'[1]LISTADO ATM'!$A$2:$B$822,2,0)</f>
        <v xml:space="preserve">ATM Galería 360 Food Court </v>
      </c>
      <c r="D15" s="22" t="s">
        <v>22</v>
      </c>
      <c r="E15" s="25">
        <v>335836269</v>
      </c>
    </row>
    <row r="16" spans="1:5" ht="18" x14ac:dyDescent="0.25">
      <c r="A16" s="8" t="str">
        <f>VLOOKUP(B16,'[1]LISTADO ATM'!$A$2:$C$822,3,0)</f>
        <v>SUR</v>
      </c>
      <c r="B16" s="4">
        <v>825</v>
      </c>
      <c r="C16" s="26" t="str">
        <f>VLOOKUP(B16,'[1]LISTADO ATM'!$A$2:$B$822,2,0)</f>
        <v xml:space="preserve">ATM Estacion Eco Cibeles (Las Matas de Farfán) </v>
      </c>
      <c r="D16" s="22" t="s">
        <v>22</v>
      </c>
      <c r="E16" s="25">
        <v>335836190</v>
      </c>
    </row>
    <row r="17" spans="1:5" ht="18" x14ac:dyDescent="0.25">
      <c r="A17" s="8" t="str">
        <f>VLOOKUP(B17,'[1]LISTADO ATM'!$A$2:$C$822,3,0)</f>
        <v>DISTRITO NACIONAL</v>
      </c>
      <c r="B17" s="4">
        <v>96</v>
      </c>
      <c r="C17" s="26" t="str">
        <f>VLOOKUP(B17,'[1]LISTADO ATM'!$A$2:$B$822,2,0)</f>
        <v>ATM S/M Caribe Av. Charles de Gaulle</v>
      </c>
      <c r="D17" s="22" t="s">
        <v>22</v>
      </c>
      <c r="E17" s="25">
        <v>335836212</v>
      </c>
    </row>
    <row r="18" spans="1:5" ht="18" x14ac:dyDescent="0.25">
      <c r="A18" s="8" t="str">
        <f>VLOOKUP(B18,'[1]LISTADO ATM'!$A$2:$C$822,3,0)</f>
        <v>DISTRITO NACIONAL</v>
      </c>
      <c r="B18" s="4">
        <v>487</v>
      </c>
      <c r="C18" s="26" t="str">
        <f>VLOOKUP(B18,'[1]LISTADO ATM'!$A$2:$B$822,2,0)</f>
        <v xml:space="preserve">ATM Olé Hainamosa </v>
      </c>
      <c r="D18" s="22" t="s">
        <v>22</v>
      </c>
      <c r="E18" s="25">
        <v>335836213</v>
      </c>
    </row>
    <row r="19" spans="1:5" ht="18" x14ac:dyDescent="0.25">
      <c r="A19" s="8" t="str">
        <f>VLOOKUP(B19,'[1]LISTADO ATM'!$A$2:$C$822,3,0)</f>
        <v>DISTRITO NACIONAL</v>
      </c>
      <c r="B19" s="4">
        <v>300</v>
      </c>
      <c r="C19" s="26" t="str">
        <f>VLOOKUP(B19,'[1]LISTADO ATM'!$A$2:$B$822,2,0)</f>
        <v xml:space="preserve">ATM S/M Aprezio Los Guaricanos </v>
      </c>
      <c r="D19" s="22" t="s">
        <v>22</v>
      </c>
      <c r="E19" s="25">
        <v>335836231</v>
      </c>
    </row>
    <row r="20" spans="1:5" ht="18" x14ac:dyDescent="0.25">
      <c r="A20" s="8" t="str">
        <f>VLOOKUP(B20,'[1]LISTADO ATM'!$A$2:$C$822,3,0)</f>
        <v>SUR</v>
      </c>
      <c r="B20" s="4">
        <v>512</v>
      </c>
      <c r="C20" s="26" t="str">
        <f>VLOOKUP(B20,'[1]LISTADO ATM'!$A$2:$B$822,2,0)</f>
        <v>ATM Plaza Jesús Ferreira</v>
      </c>
      <c r="D20" s="22" t="s">
        <v>22</v>
      </c>
      <c r="E20" s="25">
        <v>335836233</v>
      </c>
    </row>
    <row r="21" spans="1:5" ht="18" x14ac:dyDescent="0.25">
      <c r="A21" s="8" t="str">
        <f>VLOOKUP(B21,'[1]LISTADO ATM'!$A$2:$C$822,3,0)</f>
        <v>DISTRITO NACIONAL</v>
      </c>
      <c r="B21" s="4">
        <v>378</v>
      </c>
      <c r="C21" s="26" t="str">
        <f>VLOOKUP(B21,'[1]LISTADO ATM'!$A$2:$B$822,2,0)</f>
        <v>ATM UNP Villa Flores</v>
      </c>
      <c r="D21" s="22" t="s">
        <v>22</v>
      </c>
      <c r="E21" s="25">
        <v>335836234</v>
      </c>
    </row>
    <row r="22" spans="1:5" ht="18" x14ac:dyDescent="0.25">
      <c r="A22" s="8" t="str">
        <f>VLOOKUP(B22,'[1]LISTADO ATM'!$A$2:$C$822,3,0)</f>
        <v>DISTRITO NACIONAL</v>
      </c>
      <c r="B22" s="4">
        <v>562</v>
      </c>
      <c r="C22" s="26" t="str">
        <f>VLOOKUP(B22,'[1]LISTADO ATM'!$A$2:$B$822,2,0)</f>
        <v xml:space="preserve">ATM S/M Jumbo Carretera Mella </v>
      </c>
      <c r="D22" s="22" t="s">
        <v>22</v>
      </c>
      <c r="E22" s="25">
        <v>335836235</v>
      </c>
    </row>
    <row r="23" spans="1:5" ht="18" x14ac:dyDescent="0.25">
      <c r="A23" s="8" t="str">
        <f>VLOOKUP(B23,'[1]LISTADO ATM'!$A$2:$C$822,3,0)</f>
        <v>DISTRITO NACIONAL</v>
      </c>
      <c r="B23" s="4">
        <v>407</v>
      </c>
      <c r="C23" s="26" t="str">
        <f>VLOOKUP(B23,'[1]LISTADO ATM'!$A$2:$B$822,2,0)</f>
        <v xml:space="preserve">ATM Multicentro La Sirena Villa Mella </v>
      </c>
      <c r="D23" s="22" t="s">
        <v>22</v>
      </c>
      <c r="E23" s="25">
        <v>335836260</v>
      </c>
    </row>
    <row r="24" spans="1:5" ht="18" x14ac:dyDescent="0.25">
      <c r="A24" s="8" t="str">
        <f>VLOOKUP(B24,'[1]LISTADO ATM'!$A$2:$C$822,3,0)</f>
        <v>DISTRITO NACIONAL</v>
      </c>
      <c r="B24" s="4">
        <v>884</v>
      </c>
      <c r="C24" s="26" t="str">
        <f>VLOOKUP(B24,'[1]LISTADO ATM'!$A$2:$B$822,2,0)</f>
        <v xml:space="preserve">ATM UNP Olé Sabana Perdida </v>
      </c>
      <c r="D24" s="22" t="s">
        <v>22</v>
      </c>
      <c r="E24" s="25">
        <v>335836248</v>
      </c>
    </row>
    <row r="25" spans="1:5" ht="18" x14ac:dyDescent="0.25">
      <c r="A25" s="8" t="str">
        <f>VLOOKUP(B25,'[1]LISTADO ATM'!$A$2:$C$822,3,0)</f>
        <v>SUR</v>
      </c>
      <c r="B25" s="4">
        <v>871</v>
      </c>
      <c r="C25" s="26" t="str">
        <f>VLOOKUP(B25,'[1]LISTADO ATM'!$A$2:$B$822,2,0)</f>
        <v>ATM Plaza Cultural San Juan</v>
      </c>
      <c r="D25" s="22" t="s">
        <v>22</v>
      </c>
      <c r="E25" s="25">
        <v>335836249</v>
      </c>
    </row>
    <row r="26" spans="1:5" ht="18" x14ac:dyDescent="0.25">
      <c r="A26" s="8" t="str">
        <f>VLOOKUP(B26,'[1]LISTADO ATM'!$A$2:$C$822,3,0)</f>
        <v>NORTE</v>
      </c>
      <c r="B26" s="4">
        <v>402</v>
      </c>
      <c r="C26" s="26" t="str">
        <f>VLOOKUP(B26,'[1]LISTADO ATM'!$A$2:$B$822,2,0)</f>
        <v xml:space="preserve">ATM La Sirena La Vega </v>
      </c>
      <c r="D26" s="22" t="s">
        <v>22</v>
      </c>
      <c r="E26" s="25">
        <v>335836261</v>
      </c>
    </row>
    <row r="27" spans="1:5" ht="18.75" thickBot="1" x14ac:dyDescent="0.3">
      <c r="A27" s="5" t="s">
        <v>11</v>
      </c>
      <c r="B27" s="10">
        <f>COUNT(B9:B26)</f>
        <v>18</v>
      </c>
      <c r="C27" s="40"/>
      <c r="D27" s="41"/>
      <c r="E27" s="42"/>
    </row>
    <row r="28" spans="1:5" x14ac:dyDescent="0.25">
      <c r="E28" s="7"/>
    </row>
    <row r="29" spans="1:5" ht="18" x14ac:dyDescent="0.25">
      <c r="A29" s="57" t="s">
        <v>18</v>
      </c>
      <c r="B29" s="58"/>
      <c r="C29" s="58"/>
      <c r="D29" s="58"/>
      <c r="E29" s="59"/>
    </row>
    <row r="30" spans="1:5" ht="18" x14ac:dyDescent="0.25">
      <c r="A30" s="2" t="s">
        <v>5</v>
      </c>
      <c r="B30" s="2" t="s">
        <v>6</v>
      </c>
      <c r="C30" s="2" t="s">
        <v>7</v>
      </c>
      <c r="D30" s="17" t="s">
        <v>8</v>
      </c>
      <c r="E30" s="11" t="s">
        <v>9</v>
      </c>
    </row>
    <row r="31" spans="1:5" ht="18" x14ac:dyDescent="0.25">
      <c r="A31" s="4" t="str">
        <f>VLOOKUP(B31,'[1]LISTADO ATM'!$A$2:$C$822,3,0)</f>
        <v>NORTE</v>
      </c>
      <c r="B31" s="4">
        <v>142</v>
      </c>
      <c r="C31" s="4" t="str">
        <f>VLOOKUP(B31,'[1]LISTADO ATM'!$A$2:$B$822,2,0)</f>
        <v xml:space="preserve">ATM Centro de Caja Galerías Bonao </v>
      </c>
      <c r="D31" s="22" t="s">
        <v>19</v>
      </c>
      <c r="E31" s="21">
        <v>335836198</v>
      </c>
    </row>
    <row r="32" spans="1:5" ht="18" x14ac:dyDescent="0.25">
      <c r="A32" s="4" t="str">
        <f>VLOOKUP(B32,'[1]LISTADO ATM'!$A$2:$C$822,3,0)</f>
        <v>NORTE</v>
      </c>
      <c r="B32" s="4">
        <v>732</v>
      </c>
      <c r="C32" s="4" t="str">
        <f>VLOOKUP(B32,'[1]LISTADO ATM'!$A$2:$B$822,2,0)</f>
        <v xml:space="preserve">ATM Molino del Valle (Santiago) </v>
      </c>
      <c r="D32" s="22" t="s">
        <v>19</v>
      </c>
      <c r="E32" s="21">
        <v>335836091</v>
      </c>
    </row>
    <row r="33" spans="1:5" ht="18" x14ac:dyDescent="0.25">
      <c r="A33" s="4" t="str">
        <f>VLOOKUP(B33,'[1]LISTADO ATM'!$A$2:$C$822,3,0)</f>
        <v>DISTRITO NACIONAL</v>
      </c>
      <c r="B33" s="4">
        <v>966</v>
      </c>
      <c r="C33" s="4" t="str">
        <f>VLOOKUP(B33,'[1]LISTADO ATM'!$A$2:$B$822,2,0)</f>
        <v>ATM Centro Medico Real</v>
      </c>
      <c r="D33" s="22" t="s">
        <v>19</v>
      </c>
      <c r="E33" s="21" t="s">
        <v>25</v>
      </c>
    </row>
    <row r="34" spans="1:5" ht="18" x14ac:dyDescent="0.25">
      <c r="A34" s="4" t="str">
        <f>VLOOKUP(B34,'[1]LISTADO ATM'!$A$2:$C$822,3,0)</f>
        <v>DISTRITO NACIONAL</v>
      </c>
      <c r="B34" s="4">
        <v>241</v>
      </c>
      <c r="C34" s="4" t="str">
        <f>VLOOKUP(B34,'[1]LISTADO ATM'!$A$2:$B$822,2,0)</f>
        <v xml:space="preserve">ATM Palacio Nacional (Presidencia) </v>
      </c>
      <c r="D34" s="22" t="s">
        <v>19</v>
      </c>
      <c r="E34" s="21">
        <v>335835853</v>
      </c>
    </row>
    <row r="35" spans="1:5" ht="18" x14ac:dyDescent="0.25">
      <c r="A35" s="4" t="str">
        <f>VLOOKUP(B35,'[1]LISTADO ATM'!$A$2:$C$822,3,0)</f>
        <v>NORTE</v>
      </c>
      <c r="B35" s="4">
        <v>8</v>
      </c>
      <c r="C35" s="4" t="str">
        <f>VLOOKUP(B35,'[1]LISTADO ATM'!$A$2:$B$822,2,0)</f>
        <v>ATM Autoservicio Yaque</v>
      </c>
      <c r="D35" s="22" t="s">
        <v>19</v>
      </c>
      <c r="E35" s="21">
        <v>335835852</v>
      </c>
    </row>
    <row r="36" spans="1:5" ht="18" x14ac:dyDescent="0.25">
      <c r="A36" s="4" t="str">
        <f>VLOOKUP(B36,'[1]LISTADO ATM'!$A$2:$C$822,3,0)</f>
        <v>SUR</v>
      </c>
      <c r="B36" s="4">
        <v>677</v>
      </c>
      <c r="C36" s="4" t="str">
        <f>VLOOKUP(B36,'[1]LISTADO ATM'!$A$2:$B$822,2,0)</f>
        <v>ATM PBG Villa Jaragua</v>
      </c>
      <c r="D36" s="22" t="s">
        <v>19</v>
      </c>
      <c r="E36" s="21">
        <v>335835690</v>
      </c>
    </row>
    <row r="37" spans="1:5" ht="18" x14ac:dyDescent="0.25">
      <c r="A37" s="4" t="str">
        <f>VLOOKUP(B37,'[1]LISTADO ATM'!$A$2:$C$822,3,0)</f>
        <v>DISTRITO NACIONAL</v>
      </c>
      <c r="B37" s="4">
        <v>54</v>
      </c>
      <c r="C37" s="4" t="str">
        <f>VLOOKUP(B37,'[1]LISTADO ATM'!$A$2:$B$822,2,0)</f>
        <v xml:space="preserve">ATM Autoservicio Galería 360 </v>
      </c>
      <c r="D37" s="22" t="s">
        <v>19</v>
      </c>
      <c r="E37" s="21">
        <v>335835674</v>
      </c>
    </row>
    <row r="38" spans="1:5" ht="18" x14ac:dyDescent="0.25">
      <c r="A38" s="4" t="e">
        <f>VLOOKUP(B38,'[1]LISTADO ATM'!$A$2:$C$822,3,0)</f>
        <v>#N/A</v>
      </c>
      <c r="B38" s="4"/>
      <c r="C38" s="4" t="e">
        <f>VLOOKUP(B38,'[1]LISTADO ATM'!$A$2:$B$822,2,0)</f>
        <v>#N/A</v>
      </c>
      <c r="D38" s="34"/>
      <c r="E38" s="35"/>
    </row>
    <row r="39" spans="1:5" ht="18.75" thickBot="1" x14ac:dyDescent="0.3">
      <c r="A39" s="5" t="s">
        <v>11</v>
      </c>
      <c r="B39" s="10">
        <f>COUNT(B31:B38)</f>
        <v>7</v>
      </c>
      <c r="C39" s="40"/>
      <c r="D39" s="41"/>
      <c r="E39" s="42"/>
    </row>
    <row r="40" spans="1:5" ht="15.75" thickBot="1" x14ac:dyDescent="0.3">
      <c r="E40" s="7"/>
    </row>
    <row r="41" spans="1:5" ht="18.75" thickBot="1" x14ac:dyDescent="0.3">
      <c r="A41" s="43" t="s">
        <v>16</v>
      </c>
      <c r="B41" s="44"/>
      <c r="C41" s="44"/>
      <c r="D41" s="44"/>
      <c r="E41" s="45"/>
    </row>
    <row r="42" spans="1:5" ht="18" x14ac:dyDescent="0.25">
      <c r="A42" s="2" t="s">
        <v>5</v>
      </c>
      <c r="B42" s="2" t="s">
        <v>6</v>
      </c>
      <c r="C42" s="3" t="s">
        <v>7</v>
      </c>
      <c r="D42" s="3" t="s">
        <v>8</v>
      </c>
      <c r="E42" s="17" t="s">
        <v>9</v>
      </c>
    </row>
    <row r="43" spans="1:5" ht="18" x14ac:dyDescent="0.25">
      <c r="A43" s="8" t="str">
        <f>VLOOKUP(B43,'[1]LISTADO ATM'!$A$2:$C$822,3,0)</f>
        <v>SUR</v>
      </c>
      <c r="B43" s="4">
        <v>252</v>
      </c>
      <c r="C43" s="4" t="str">
        <f>VLOOKUP(B43,'[1]LISTADO ATM'!$A$2:$B$822,2,0)</f>
        <v xml:space="preserve">ATM Banco Agrícola (Barahona) </v>
      </c>
      <c r="D43" s="20" t="s">
        <v>10</v>
      </c>
      <c r="E43" s="25">
        <v>335836002</v>
      </c>
    </row>
    <row r="44" spans="1:5" ht="18" x14ac:dyDescent="0.25">
      <c r="A44" s="8" t="str">
        <f>VLOOKUP(B44,'[1]LISTADO ATM'!$A$2:$C$822,3,0)</f>
        <v>DISTRITO NACIONAL</v>
      </c>
      <c r="B44" s="4">
        <v>153</v>
      </c>
      <c r="C44" s="4" t="str">
        <f>VLOOKUP(B44,'[1]LISTADO ATM'!$A$2:$B$822,2,0)</f>
        <v xml:space="preserve">ATM Rehabilitación </v>
      </c>
      <c r="D44" s="20" t="s">
        <v>10</v>
      </c>
      <c r="E44" s="25">
        <v>335836037</v>
      </c>
    </row>
    <row r="45" spans="1:5" ht="18" x14ac:dyDescent="0.25">
      <c r="A45" s="8" t="str">
        <f>VLOOKUP(B45,'[1]LISTADO ATM'!$A$2:$C$822,3,0)</f>
        <v>SUR</v>
      </c>
      <c r="B45" s="4">
        <v>249</v>
      </c>
      <c r="C45" s="4" t="str">
        <f>VLOOKUP(B45,'[1]LISTADO ATM'!$A$2:$B$822,2,0)</f>
        <v xml:space="preserve">ATM Banco Agrícola Neiba </v>
      </c>
      <c r="D45" s="20" t="s">
        <v>10</v>
      </c>
      <c r="E45" s="25">
        <v>335836061</v>
      </c>
    </row>
    <row r="46" spans="1:5" ht="18" x14ac:dyDescent="0.25">
      <c r="A46" s="8" t="str">
        <f>VLOOKUP(B46,'[1]LISTADO ATM'!$A$2:$C$822,3,0)</f>
        <v>ESTE</v>
      </c>
      <c r="B46" s="4">
        <v>631</v>
      </c>
      <c r="C46" s="4" t="str">
        <f>VLOOKUP(B46,'[1]LISTADO ATM'!$A$2:$B$822,2,0)</f>
        <v xml:space="preserve">ATM ASOCODEQUI (San Pedro) </v>
      </c>
      <c r="D46" s="20" t="s">
        <v>10</v>
      </c>
      <c r="E46" s="25">
        <v>335836066</v>
      </c>
    </row>
    <row r="47" spans="1:5" ht="18" x14ac:dyDescent="0.25">
      <c r="A47" s="8" t="str">
        <f>VLOOKUP(B47,'[1]LISTADO ATM'!$A$2:$C$822,3,0)</f>
        <v>NORTE</v>
      </c>
      <c r="B47" s="4">
        <v>266</v>
      </c>
      <c r="C47" s="4" t="str">
        <f>VLOOKUP(B47,'[1]LISTADO ATM'!$A$2:$B$822,2,0)</f>
        <v xml:space="preserve">ATM Oficina Villa Francisca </v>
      </c>
      <c r="D47" s="20" t="s">
        <v>10</v>
      </c>
      <c r="E47" s="25">
        <v>335836072</v>
      </c>
    </row>
    <row r="48" spans="1:5" ht="18" x14ac:dyDescent="0.25">
      <c r="A48" s="27" t="str">
        <f>VLOOKUP(B48,'[1]LISTADO ATM'!$A$2:$C$822,3,0)</f>
        <v>ESTE</v>
      </c>
      <c r="B48" s="4">
        <v>1</v>
      </c>
      <c r="C48" s="4" t="str">
        <f>VLOOKUP(B48,'[1]LISTADO ATM'!$A$2:$B$822,2,0)</f>
        <v>ATM S/M San Rafael del Yuma</v>
      </c>
      <c r="D48" s="20" t="s">
        <v>10</v>
      </c>
      <c r="E48" s="25">
        <v>335835897</v>
      </c>
    </row>
    <row r="49" spans="1:5" ht="18" x14ac:dyDescent="0.25">
      <c r="A49" s="27" t="str">
        <f>VLOOKUP(B49,'[1]LISTADO ATM'!$A$2:$C$822,3,0)</f>
        <v>NORTE</v>
      </c>
      <c r="B49" s="4">
        <v>144</v>
      </c>
      <c r="C49" s="4" t="str">
        <f>VLOOKUP(B49,'[1]LISTADO ATM'!$A$2:$B$822,2,0)</f>
        <v xml:space="preserve">ATM Oficina Villa Altagracia </v>
      </c>
      <c r="D49" s="20" t="s">
        <v>10</v>
      </c>
      <c r="E49" s="25">
        <v>335836229</v>
      </c>
    </row>
    <row r="50" spans="1:5" ht="18" x14ac:dyDescent="0.25">
      <c r="A50" s="27" t="str">
        <f>VLOOKUP(B50,'[1]LISTADO ATM'!$A$2:$C$822,3,0)</f>
        <v>ESTE</v>
      </c>
      <c r="B50" s="4">
        <v>211</v>
      </c>
      <c r="C50" s="4" t="str">
        <f>VLOOKUP(B50,'[1]LISTADO ATM'!$A$2:$B$822,2,0)</f>
        <v xml:space="preserve">ATM Oficina La Romana I </v>
      </c>
      <c r="D50" s="20" t="s">
        <v>10</v>
      </c>
      <c r="E50" s="25">
        <v>335836230</v>
      </c>
    </row>
    <row r="51" spans="1:5" ht="18" x14ac:dyDescent="0.25">
      <c r="A51" s="27" t="e">
        <f>VLOOKUP(B51,'[1]LISTADO ATM'!$A$2:$C$822,3,0)</f>
        <v>#N/A</v>
      </c>
      <c r="B51" s="4">
        <v>363</v>
      </c>
      <c r="C51" s="4" t="e">
        <f>VLOOKUP(B51,'[1]LISTADO ATM'!$A$2:$B$822,2,0)</f>
        <v>#N/A</v>
      </c>
      <c r="D51" s="20" t="s">
        <v>10</v>
      </c>
      <c r="E51" s="25">
        <v>335836232</v>
      </c>
    </row>
    <row r="52" spans="1:5" ht="18" x14ac:dyDescent="0.25">
      <c r="A52" s="27" t="str">
        <f>VLOOKUP(B52,'[1]LISTADO ATM'!$A$2:$C$822,3,0)</f>
        <v>ESTE</v>
      </c>
      <c r="B52" s="4">
        <v>609</v>
      </c>
      <c r="C52" s="4" t="str">
        <f>VLOOKUP(B52,'[1]LISTADO ATM'!$A$2:$B$822,2,0)</f>
        <v xml:space="preserve">ATM S/M Jumbo (San Pedro) </v>
      </c>
      <c r="D52" s="20" t="s">
        <v>10</v>
      </c>
      <c r="E52" s="25">
        <v>335836236</v>
      </c>
    </row>
    <row r="53" spans="1:5" ht="18" x14ac:dyDescent="0.25">
      <c r="A53" s="27" t="str">
        <f>VLOOKUP(B53,'[1]LISTADO ATM'!$A$2:$C$822,3,0)</f>
        <v>SUR</v>
      </c>
      <c r="B53" s="4">
        <v>733</v>
      </c>
      <c r="C53" s="4" t="str">
        <f>VLOOKUP(B53,'[1]LISTADO ATM'!$A$2:$B$822,2,0)</f>
        <v xml:space="preserve">ATM Zona Franca Perdenales </v>
      </c>
      <c r="D53" s="20" t="s">
        <v>10</v>
      </c>
      <c r="E53" s="25">
        <v>335836237</v>
      </c>
    </row>
    <row r="54" spans="1:5" ht="18" x14ac:dyDescent="0.25">
      <c r="A54" s="27" t="str">
        <f>VLOOKUP(B54,'[1]LISTADO ATM'!$A$2:$C$822,3,0)</f>
        <v>SUR</v>
      </c>
      <c r="B54" s="4">
        <v>311</v>
      </c>
      <c r="C54" s="4" t="str">
        <f>VLOOKUP(B54,'[1]LISTADO ATM'!$A$2:$B$822,2,0)</f>
        <v>ATM Plaza Eroski</v>
      </c>
      <c r="D54" s="20" t="s">
        <v>10</v>
      </c>
      <c r="E54" s="25">
        <v>335836262</v>
      </c>
    </row>
    <row r="55" spans="1:5" ht="18" x14ac:dyDescent="0.25">
      <c r="A55" s="27" t="str">
        <f>VLOOKUP(B55,'[1]LISTADO ATM'!$A$2:$C$822,3,0)</f>
        <v>ESTE</v>
      </c>
      <c r="B55" s="4">
        <v>114</v>
      </c>
      <c r="C55" s="4" t="str">
        <f>VLOOKUP(B55,'[1]LISTADO ATM'!$A$2:$B$822,2,0)</f>
        <v xml:space="preserve">ATM Oficina Hato Mayor </v>
      </c>
      <c r="D55" s="20" t="s">
        <v>10</v>
      </c>
      <c r="E55" s="25">
        <v>335836263</v>
      </c>
    </row>
    <row r="56" spans="1:5" ht="18" x14ac:dyDescent="0.25">
      <c r="A56" s="27" t="str">
        <f>VLOOKUP(B56,'[1]LISTADO ATM'!$A$2:$C$822,3,0)</f>
        <v>DISTRITO NACIONAL</v>
      </c>
      <c r="B56" s="4">
        <v>784</v>
      </c>
      <c r="C56" s="4" t="str">
        <f>VLOOKUP(B56,'[1]LISTADO ATM'!$A$2:$B$822,2,0)</f>
        <v xml:space="preserve">ATM Tribunal Superior Electoral </v>
      </c>
      <c r="D56" s="20" t="s">
        <v>10</v>
      </c>
      <c r="E56" s="25">
        <v>335836211</v>
      </c>
    </row>
    <row r="57" spans="1:5" ht="18" x14ac:dyDescent="0.25">
      <c r="A57" s="27" t="str">
        <f>VLOOKUP(B57,'[1]LISTADO ATM'!$A$2:$C$822,3,0)</f>
        <v>DISTRITO NACIONAL</v>
      </c>
      <c r="B57" s="4">
        <v>979</v>
      </c>
      <c r="C57" s="4" t="str">
        <f>VLOOKUP(B57,'[1]LISTADO ATM'!$A$2:$B$822,2,0)</f>
        <v xml:space="preserve">ATM Oficina Luperón I </v>
      </c>
      <c r="D57" s="20" t="s">
        <v>10</v>
      </c>
      <c r="E57" s="25">
        <v>335836277</v>
      </c>
    </row>
    <row r="58" spans="1:5" ht="18" x14ac:dyDescent="0.25">
      <c r="A58" s="27" t="str">
        <f>VLOOKUP(B58,'[1]LISTADO ATM'!$A$2:$C$822,3,0)</f>
        <v>DISTRITO NACIONAL</v>
      </c>
      <c r="B58" s="4">
        <v>183</v>
      </c>
      <c r="C58" s="4" t="str">
        <f>VLOOKUP(B58,'[1]LISTADO ATM'!$A$2:$B$822,2,0)</f>
        <v>ATM Estación Nativa Km. 22 Aut. Duarte.</v>
      </c>
      <c r="D58" s="20" t="s">
        <v>10</v>
      </c>
      <c r="E58" s="25">
        <v>335836287</v>
      </c>
    </row>
    <row r="59" spans="1:5" ht="18" x14ac:dyDescent="0.25">
      <c r="A59" s="27" t="str">
        <f>VLOOKUP(B59,'[1]LISTADO ATM'!$A$2:$C$822,3,0)</f>
        <v>DISTRITO NACIONAL</v>
      </c>
      <c r="B59" s="4">
        <v>883</v>
      </c>
      <c r="C59" s="4" t="str">
        <f>VLOOKUP(B59,'[1]LISTADO ATM'!$A$2:$B$822,2,0)</f>
        <v xml:space="preserve">ATM Oficina Filadelfia Plaza </v>
      </c>
      <c r="D59" s="20" t="s">
        <v>10</v>
      </c>
      <c r="E59" s="25">
        <v>335836302</v>
      </c>
    </row>
    <row r="60" spans="1:5" ht="18" x14ac:dyDescent="0.25">
      <c r="A60" s="27" t="str">
        <f>VLOOKUP(B60,'[1]LISTADO ATM'!$A$2:$C$822,3,0)</f>
        <v>ESTE</v>
      </c>
      <c r="B60" s="4">
        <v>121</v>
      </c>
      <c r="C60" s="4" t="str">
        <f>VLOOKUP(B60,'[1]LISTADO ATM'!$A$2:$B$822,2,0)</f>
        <v xml:space="preserve">ATM Oficina Bayaguana </v>
      </c>
      <c r="D60" s="20" t="s">
        <v>10</v>
      </c>
      <c r="E60" s="25">
        <v>335836303</v>
      </c>
    </row>
    <row r="61" spans="1:5" ht="18" x14ac:dyDescent="0.25">
      <c r="A61" s="27" t="str">
        <f>VLOOKUP(B61,'[1]LISTADO ATM'!$A$2:$C$822,3,0)</f>
        <v>DISTRITO NACIONAL</v>
      </c>
      <c r="B61" s="4">
        <v>314</v>
      </c>
      <c r="C61" s="4" t="str">
        <f>VLOOKUP(B61,'[1]LISTADO ATM'!$A$2:$B$822,2,0)</f>
        <v xml:space="preserve">ATM UNP Cambita Garabito (San Cristóbal) </v>
      </c>
      <c r="D61" s="20" t="s">
        <v>10</v>
      </c>
      <c r="E61" s="25">
        <v>335836304</v>
      </c>
    </row>
    <row r="62" spans="1:5" ht="18" x14ac:dyDescent="0.25">
      <c r="A62" s="27" t="str">
        <f>VLOOKUP(B62,'[1]LISTADO ATM'!$A$2:$C$822,3,0)</f>
        <v>NORTE</v>
      </c>
      <c r="B62" s="4">
        <v>633</v>
      </c>
      <c r="C62" s="4" t="str">
        <f>VLOOKUP(B62,'[1]LISTADO ATM'!$A$2:$B$822,2,0)</f>
        <v xml:space="preserve">ATM Autobanco Las Colinas </v>
      </c>
      <c r="D62" s="20" t="s">
        <v>10</v>
      </c>
      <c r="E62" s="25">
        <v>335836308</v>
      </c>
    </row>
    <row r="63" spans="1:5" ht="18" x14ac:dyDescent="0.25">
      <c r="A63" s="27" t="str">
        <f>VLOOKUP(B63,'[1]LISTADO ATM'!$A$2:$C$822,3,0)</f>
        <v>NORTE</v>
      </c>
      <c r="B63" s="4">
        <v>256</v>
      </c>
      <c r="C63" s="4" t="str">
        <f>VLOOKUP(B63,'[1]LISTADO ATM'!$A$2:$B$822,2,0)</f>
        <v xml:space="preserve">ATM Oficina Licey Al Medio </v>
      </c>
      <c r="D63" s="20" t="s">
        <v>10</v>
      </c>
      <c r="E63" s="25">
        <v>335836315</v>
      </c>
    </row>
    <row r="64" spans="1:5" ht="18" x14ac:dyDescent="0.25">
      <c r="A64" s="27" t="str">
        <f>VLOOKUP(B64,'[1]LISTADO ATM'!$A$2:$C$822,3,0)</f>
        <v>ESTE</v>
      </c>
      <c r="B64" s="4">
        <v>608</v>
      </c>
      <c r="C64" s="4" t="str">
        <f>VLOOKUP(B64,'[1]LISTADO ATM'!$A$2:$B$822,2,0)</f>
        <v xml:space="preserve">ATM Oficina Jumbo (San Pedro) </v>
      </c>
      <c r="D64" s="20" t="s">
        <v>10</v>
      </c>
      <c r="E64" s="25">
        <v>335836316</v>
      </c>
    </row>
    <row r="65" spans="1:5" ht="18" x14ac:dyDescent="0.25">
      <c r="A65" s="27" t="str">
        <f>VLOOKUP(B65,'[1]LISTADO ATM'!$A$2:$C$822,3,0)</f>
        <v>NORTE</v>
      </c>
      <c r="B65" s="4">
        <v>138</v>
      </c>
      <c r="C65" s="4" t="str">
        <f>VLOOKUP(B65,'[1]LISTADO ATM'!$A$2:$B$822,2,0)</f>
        <v xml:space="preserve">ATM UNP Fantino </v>
      </c>
      <c r="D65" s="20" t="s">
        <v>10</v>
      </c>
      <c r="E65" s="25">
        <v>335836300</v>
      </c>
    </row>
    <row r="66" spans="1:5" ht="18" x14ac:dyDescent="0.25">
      <c r="A66" s="27" t="str">
        <f>VLOOKUP(B66,'[1]LISTADO ATM'!$A$2:$C$822,3,0)</f>
        <v>DISTRITO NACIONAL</v>
      </c>
      <c r="B66" s="4">
        <v>713</v>
      </c>
      <c r="C66" s="4" t="str">
        <f>VLOOKUP(B66,'[1]LISTADO ATM'!$A$2:$B$822,2,0)</f>
        <v xml:space="preserve">ATM Oficina Las Américas </v>
      </c>
      <c r="D66" s="20" t="s">
        <v>10</v>
      </c>
      <c r="E66" s="25">
        <v>335834644</v>
      </c>
    </row>
    <row r="67" spans="1:5" ht="18" x14ac:dyDescent="0.25">
      <c r="A67" s="27" t="str">
        <f>VLOOKUP(B67,'[1]LISTADO ATM'!$A$2:$C$822,3,0)</f>
        <v>NORTE</v>
      </c>
      <c r="B67" s="4">
        <v>119</v>
      </c>
      <c r="C67" s="4" t="str">
        <f>VLOOKUP(B67,'[1]LISTADO ATM'!$A$2:$B$822,2,0)</f>
        <v>ATM Oficina La Barranquita</v>
      </c>
      <c r="D67" s="20" t="s">
        <v>10</v>
      </c>
      <c r="E67" s="25">
        <v>335836329</v>
      </c>
    </row>
    <row r="68" spans="1:5" ht="18" x14ac:dyDescent="0.25">
      <c r="A68" s="27" t="str">
        <f>VLOOKUP(B68,'[1]LISTADO ATM'!$A$2:$C$822,3,0)</f>
        <v>NORTE</v>
      </c>
      <c r="B68" s="4">
        <v>760</v>
      </c>
      <c r="C68" s="4" t="str">
        <f>VLOOKUP(B68,'[1]LISTADO ATM'!$A$2:$B$822,2,0)</f>
        <v xml:space="preserve">ATM UNP Cruce Guayacanes (Mao) </v>
      </c>
      <c r="D68" s="20" t="s">
        <v>10</v>
      </c>
      <c r="E68" s="25">
        <v>335836330</v>
      </c>
    </row>
    <row r="69" spans="1:5" ht="18" x14ac:dyDescent="0.25">
      <c r="A69" s="27" t="str">
        <f>VLOOKUP(B69,'[1]LISTADO ATM'!$A$2:$C$822,3,0)</f>
        <v>ESTE</v>
      </c>
      <c r="B69" s="4">
        <v>772</v>
      </c>
      <c r="C69" s="4" t="str">
        <f>VLOOKUP(B69,'[1]LISTADO ATM'!$A$2:$B$822,2,0)</f>
        <v xml:space="preserve">ATM UNP Yamasá </v>
      </c>
      <c r="D69" s="20" t="s">
        <v>10</v>
      </c>
      <c r="E69" s="25">
        <v>335836333</v>
      </c>
    </row>
    <row r="70" spans="1:5" ht="18" x14ac:dyDescent="0.25">
      <c r="A70" s="27" t="str">
        <f>VLOOKUP(B70,'[1]LISTADO ATM'!$A$2:$C$822,3,0)</f>
        <v>ESTE</v>
      </c>
      <c r="B70" s="4">
        <v>634</v>
      </c>
      <c r="C70" s="4" t="str">
        <f>VLOOKUP(B70,'[1]LISTADO ATM'!$A$2:$B$822,2,0)</f>
        <v xml:space="preserve">ATM Ayuntamiento Los Llanos (SPM) </v>
      </c>
      <c r="D70" s="20" t="s">
        <v>10</v>
      </c>
      <c r="E70" s="25">
        <v>335836363</v>
      </c>
    </row>
    <row r="71" spans="1:5" ht="18" x14ac:dyDescent="0.25">
      <c r="A71" s="27" t="str">
        <f>VLOOKUP(B71,'[1]LISTADO ATM'!$A$2:$C$822,3,0)</f>
        <v>NORTE</v>
      </c>
      <c r="B71" s="4">
        <v>944</v>
      </c>
      <c r="C71" s="4" t="str">
        <f>VLOOKUP(B71,'[1]LISTADO ATM'!$A$2:$B$822,2,0)</f>
        <v xml:space="preserve">ATM UNP Mao </v>
      </c>
      <c r="D71" s="20" t="s">
        <v>10</v>
      </c>
      <c r="E71" s="25">
        <v>335836359</v>
      </c>
    </row>
    <row r="72" spans="1:5" ht="18" x14ac:dyDescent="0.25">
      <c r="A72" s="27" t="str">
        <f>VLOOKUP(B72,'[1]LISTADO ATM'!$A$2:$C$822,3,0)</f>
        <v>DISTRITO NACIONAL</v>
      </c>
      <c r="B72" s="4">
        <v>721</v>
      </c>
      <c r="C72" s="4" t="str">
        <f>VLOOKUP(B72,'[1]LISTADO ATM'!$A$2:$B$822,2,0)</f>
        <v xml:space="preserve">ATM Oficina Charles de Gaulle II </v>
      </c>
      <c r="D72" s="20" t="s">
        <v>10</v>
      </c>
      <c r="E72" s="25">
        <v>335836361</v>
      </c>
    </row>
    <row r="73" spans="1:5" ht="18" x14ac:dyDescent="0.25">
      <c r="A73" s="27" t="str">
        <f>VLOOKUP(B73,'[1]LISTADO ATM'!$A$2:$C$822,3,0)</f>
        <v>NORTE</v>
      </c>
      <c r="B73" s="4">
        <v>950</v>
      </c>
      <c r="C73" s="4" t="str">
        <f>VLOOKUP(B73,'[1]LISTADO ATM'!$A$2:$B$822,2,0)</f>
        <v xml:space="preserve">ATM Oficina Monterrico </v>
      </c>
      <c r="D73" s="20" t="s">
        <v>10</v>
      </c>
      <c r="E73" s="62" t="s">
        <v>26</v>
      </c>
    </row>
    <row r="74" spans="1:5" ht="18" x14ac:dyDescent="0.25">
      <c r="A74" s="27" t="str">
        <f>VLOOKUP(B74,'[1]LISTADO ATM'!$A$2:$C$822,3,0)</f>
        <v>ESTE</v>
      </c>
      <c r="B74" s="4">
        <v>480</v>
      </c>
      <c r="C74" s="4" t="str">
        <f>VLOOKUP(B74,'[1]LISTADO ATM'!$A$2:$B$822,2,0)</f>
        <v>ATM UNP Farmaconal Higuey</v>
      </c>
      <c r="D74" s="20" t="s">
        <v>10</v>
      </c>
      <c r="E74" s="62">
        <v>335836377</v>
      </c>
    </row>
    <row r="75" spans="1:5" ht="18" x14ac:dyDescent="0.25">
      <c r="A75" s="27" t="str">
        <f>VLOOKUP(B75,'[1]LISTADO ATM'!$A$2:$C$822,3,0)</f>
        <v>ESTE</v>
      </c>
      <c r="B75" s="4">
        <v>824</v>
      </c>
      <c r="C75" s="4" t="str">
        <f>VLOOKUP(B75,'[1]LISTADO ATM'!$A$2:$B$822,2,0)</f>
        <v xml:space="preserve">ATM Multiplaza (Higuey) </v>
      </c>
      <c r="D75" s="20" t="s">
        <v>10</v>
      </c>
      <c r="E75" s="62">
        <v>335836378</v>
      </c>
    </row>
    <row r="76" spans="1:5" ht="18" x14ac:dyDescent="0.25">
      <c r="A76" s="27" t="str">
        <f>VLOOKUP(B76,'[1]LISTADO ATM'!$A$2:$C$822,3,0)</f>
        <v>DISTRITO NACIONAL</v>
      </c>
      <c r="B76" s="4">
        <v>139</v>
      </c>
      <c r="C76" s="4" t="str">
        <f>VLOOKUP(B76,'[1]LISTADO ATM'!$A$2:$B$822,2,0)</f>
        <v xml:space="preserve">ATM Oficina Plaza Lama Zona Oriental I </v>
      </c>
      <c r="D76" s="20" t="s">
        <v>10</v>
      </c>
      <c r="E76" s="62">
        <v>335836379</v>
      </c>
    </row>
    <row r="77" spans="1:5" ht="18" x14ac:dyDescent="0.25">
      <c r="A77" s="27" t="str">
        <f>VLOOKUP(B77,'[1]LISTADO ATM'!$A$2:$C$822,3,0)</f>
        <v>ESTE</v>
      </c>
      <c r="B77" s="4">
        <v>742</v>
      </c>
      <c r="C77" s="4" t="str">
        <f>VLOOKUP(B77,'[1]LISTADO ATM'!$A$2:$B$822,2,0)</f>
        <v xml:space="preserve">ATM Oficina Plaza del Rey (La Romana) </v>
      </c>
      <c r="D77" s="20" t="s">
        <v>10</v>
      </c>
      <c r="E77" s="62">
        <v>335836380</v>
      </c>
    </row>
    <row r="78" spans="1:5" ht="18" x14ac:dyDescent="0.25">
      <c r="A78" s="27" t="str">
        <f>VLOOKUP(B78,'[1]LISTADO ATM'!$A$2:$C$822,3,0)</f>
        <v>SUR</v>
      </c>
      <c r="B78" s="4">
        <v>50</v>
      </c>
      <c r="C78" s="4" t="str">
        <f>VLOOKUP(B78,'[1]LISTADO ATM'!$A$2:$B$822,2,0)</f>
        <v xml:space="preserve">ATM Oficina Padre Las Casas (Azua) </v>
      </c>
      <c r="D78" s="20" t="s">
        <v>10</v>
      </c>
      <c r="E78" s="62">
        <v>335836381</v>
      </c>
    </row>
    <row r="79" spans="1:5" ht="18" x14ac:dyDescent="0.25">
      <c r="A79" s="27" t="str">
        <f>VLOOKUP(B79,'[1]LISTADO ATM'!$A$2:$C$822,3,0)</f>
        <v>DISTRITO NACIONAL</v>
      </c>
      <c r="B79" s="4">
        <v>408</v>
      </c>
      <c r="C79" s="4" t="str">
        <f>VLOOKUP(B79,'[1]LISTADO ATM'!$A$2:$B$822,2,0)</f>
        <v xml:space="preserve">ATM Autobanco Las Palmas de Herrera </v>
      </c>
      <c r="D79" s="20" t="s">
        <v>10</v>
      </c>
      <c r="E79" s="62">
        <v>335836382</v>
      </c>
    </row>
    <row r="80" spans="1:5" ht="18" x14ac:dyDescent="0.25">
      <c r="A80" s="27" t="str">
        <f>VLOOKUP(B80,'[1]LISTADO ATM'!$A$2:$C$822,3,0)</f>
        <v>ESTE</v>
      </c>
      <c r="B80" s="4">
        <v>427</v>
      </c>
      <c r="C80" s="4" t="str">
        <f>VLOOKUP(B80,'[1]LISTADO ATM'!$A$2:$B$822,2,0)</f>
        <v xml:space="preserve">ATM Almacenes Iberia (Hato Mayor) </v>
      </c>
      <c r="D80" s="20" t="s">
        <v>10</v>
      </c>
      <c r="E80" s="62">
        <v>335836383</v>
      </c>
    </row>
    <row r="81" spans="1:5" ht="18" x14ac:dyDescent="0.25">
      <c r="A81" s="27" t="str">
        <f>VLOOKUP(B81,'[1]LISTADO ATM'!$A$2:$C$822,3,0)</f>
        <v>SUR</v>
      </c>
      <c r="B81" s="4">
        <v>89</v>
      </c>
      <c r="C81" s="4" t="str">
        <f>VLOOKUP(B81,'[1]LISTADO ATM'!$A$2:$B$822,2,0)</f>
        <v xml:space="preserve">ATM UNP El Cercado (San Juan) </v>
      </c>
      <c r="D81" s="20" t="s">
        <v>10</v>
      </c>
      <c r="E81" s="62" t="s">
        <v>27</v>
      </c>
    </row>
    <row r="82" spans="1:5" ht="18.75" thickBot="1" x14ac:dyDescent="0.3">
      <c r="A82" s="9" t="s">
        <v>11</v>
      </c>
      <c r="B82" s="10">
        <f>COUNT(B43:B81)</f>
        <v>39</v>
      </c>
      <c r="C82" s="19"/>
      <c r="D82" s="19"/>
      <c r="E82" s="19"/>
    </row>
    <row r="83" spans="1:5" ht="15.75" thickBot="1" x14ac:dyDescent="0.3">
      <c r="E83" s="7"/>
    </row>
    <row r="84" spans="1:5" ht="18.75" thickBot="1" x14ac:dyDescent="0.3">
      <c r="A84" s="43" t="s">
        <v>15</v>
      </c>
      <c r="B84" s="44"/>
      <c r="C84" s="44"/>
      <c r="D84" s="44"/>
      <c r="E84" s="45"/>
    </row>
    <row r="85" spans="1:5" ht="18" x14ac:dyDescent="0.25">
      <c r="A85" s="2" t="s">
        <v>5</v>
      </c>
      <c r="B85" s="3" t="s">
        <v>6</v>
      </c>
      <c r="C85" s="3" t="s">
        <v>7</v>
      </c>
      <c r="D85" s="3" t="s">
        <v>8</v>
      </c>
      <c r="E85" s="11" t="s">
        <v>9</v>
      </c>
    </row>
    <row r="86" spans="1:5" ht="18" x14ac:dyDescent="0.25">
      <c r="A86" s="27" t="str">
        <f>VLOOKUP(B86,'[1]LISTADO ATM'!$A$2:$C$822,3,0)</f>
        <v>NORTE</v>
      </c>
      <c r="B86" s="4">
        <v>752</v>
      </c>
      <c r="C86" s="4" t="str">
        <f>VLOOKUP(B86,'[1]LISTADO ATM'!$A$2:$B$822,2,0)</f>
        <v xml:space="preserve">ATM UNP Las Carolinas (La Vega) </v>
      </c>
      <c r="D86" s="26" t="s">
        <v>13</v>
      </c>
      <c r="E86" s="25">
        <v>335836214</v>
      </c>
    </row>
    <row r="87" spans="1:5" ht="18" x14ac:dyDescent="0.25">
      <c r="A87" s="27" t="str">
        <f>VLOOKUP(B87,'[1]LISTADO ATM'!$A$2:$C$822,3,0)</f>
        <v>DISTRITO NACIONAL</v>
      </c>
      <c r="B87" s="4">
        <v>522</v>
      </c>
      <c r="C87" s="4" t="str">
        <f>VLOOKUP(B87,'[1]LISTADO ATM'!$A$2:$B$822,2,0)</f>
        <v xml:space="preserve">ATM Oficina Galería 360 </v>
      </c>
      <c r="D87" s="4" t="s">
        <v>13</v>
      </c>
      <c r="E87" s="25">
        <v>335836247</v>
      </c>
    </row>
    <row r="88" spans="1:5" ht="18" x14ac:dyDescent="0.25">
      <c r="A88" s="27" t="str">
        <f>VLOOKUP(B88,'[1]LISTADO ATM'!$A$2:$C$822,3,0)</f>
        <v>DISTRITO NACIONAL</v>
      </c>
      <c r="B88" s="4">
        <v>409</v>
      </c>
      <c r="C88" s="4" t="str">
        <f>VLOOKUP(B88,'[1]LISTADO ATM'!$A$2:$B$822,2,0)</f>
        <v xml:space="preserve">ATM Oficina Las Palmas de Herrera I </v>
      </c>
      <c r="D88" s="4" t="s">
        <v>13</v>
      </c>
      <c r="E88" s="25">
        <v>335836259</v>
      </c>
    </row>
    <row r="89" spans="1:5" ht="18" x14ac:dyDescent="0.25">
      <c r="A89" s="27" t="str">
        <f>VLOOKUP(B89,'[1]LISTADO ATM'!$A$2:$C$822,3,0)</f>
        <v>DISTRITO NACIONAL</v>
      </c>
      <c r="B89" s="4">
        <v>976</v>
      </c>
      <c r="C89" s="4" t="str">
        <f>VLOOKUP(B89,'[1]LISTADO ATM'!$A$2:$B$822,2,0)</f>
        <v xml:space="preserve">ATM Oficina Diamond Plaza I </v>
      </c>
      <c r="D89" s="4" t="s">
        <v>13</v>
      </c>
      <c r="E89" s="25">
        <v>335836264</v>
      </c>
    </row>
    <row r="90" spans="1:5" ht="18" x14ac:dyDescent="0.25">
      <c r="A90" s="27" t="str">
        <f>VLOOKUP(B90,'[1]LISTADO ATM'!$A$2:$C$822,3,0)</f>
        <v>DISTRITO NACIONAL</v>
      </c>
      <c r="B90" s="4">
        <v>957</v>
      </c>
      <c r="C90" s="4" t="str">
        <f>VLOOKUP(B90,'[1]LISTADO ATM'!$A$2:$B$822,2,0)</f>
        <v xml:space="preserve">ATM Oficina Venezuela </v>
      </c>
      <c r="D90" s="4" t="s">
        <v>13</v>
      </c>
      <c r="E90" s="25">
        <v>335836270</v>
      </c>
    </row>
    <row r="91" spans="1:5" ht="18" x14ac:dyDescent="0.25">
      <c r="A91" s="27" t="str">
        <f>VLOOKUP(B91,'[1]LISTADO ATM'!$A$2:$C$822,3,0)</f>
        <v>SUR</v>
      </c>
      <c r="B91" s="4">
        <v>962</v>
      </c>
      <c r="C91" s="4" t="str">
        <f>VLOOKUP(B91,'[1]LISTADO ATM'!$A$2:$B$822,2,0)</f>
        <v xml:space="preserve">ATM Oficina Villa Ofelia II (San Juan) </v>
      </c>
      <c r="D91" s="4" t="s">
        <v>13</v>
      </c>
      <c r="E91" s="25">
        <v>335836286</v>
      </c>
    </row>
    <row r="92" spans="1:5" ht="18" x14ac:dyDescent="0.25">
      <c r="A92" s="27" t="str">
        <f>VLOOKUP(B92,'[1]LISTADO ATM'!$A$2:$C$822,3,0)</f>
        <v>ESTE</v>
      </c>
      <c r="B92" s="4">
        <v>673</v>
      </c>
      <c r="C92" s="4" t="str">
        <f>VLOOKUP(B92,'[1]LISTADO ATM'!$A$2:$B$822,2,0)</f>
        <v>ATM Clínica Dr. Cruz Jiminián</v>
      </c>
      <c r="D92" s="4" t="s">
        <v>13</v>
      </c>
      <c r="E92" s="25">
        <v>335836288</v>
      </c>
    </row>
    <row r="93" spans="1:5" ht="18" x14ac:dyDescent="0.25">
      <c r="A93" s="27" t="str">
        <f>VLOOKUP(B93,'[1]LISTADO ATM'!$A$2:$C$822,3,0)</f>
        <v>ESTE</v>
      </c>
      <c r="B93" s="4">
        <v>345</v>
      </c>
      <c r="C93" s="4" t="str">
        <f>VLOOKUP(B93,'[1]LISTADO ATM'!$A$2:$B$822,2,0)</f>
        <v>ATM Ofic. Yamasa II</v>
      </c>
      <c r="D93" s="4" t="s">
        <v>13</v>
      </c>
      <c r="E93" s="25">
        <v>335836289</v>
      </c>
    </row>
    <row r="94" spans="1:5" ht="18" x14ac:dyDescent="0.25">
      <c r="A94" s="27" t="str">
        <f>VLOOKUP(B94,'[1]LISTADO ATM'!$A$2:$C$822,3,0)</f>
        <v>NORTE</v>
      </c>
      <c r="B94" s="4">
        <v>315</v>
      </c>
      <c r="C94" s="4" t="str">
        <f>VLOOKUP(B94,'[1]LISTADO ATM'!$A$2:$B$822,2,0)</f>
        <v xml:space="preserve">ATM Oficina Estrella Sadalá </v>
      </c>
      <c r="D94" s="4" t="s">
        <v>13</v>
      </c>
      <c r="E94" s="25">
        <v>335836307</v>
      </c>
    </row>
    <row r="95" spans="1:5" ht="18" x14ac:dyDescent="0.25">
      <c r="A95" s="27" t="str">
        <f>VLOOKUP(B95,'[1]LISTADO ATM'!$A$2:$C$822,3,0)</f>
        <v>NORTE</v>
      </c>
      <c r="B95" s="4">
        <v>877</v>
      </c>
      <c r="C95" s="4" t="str">
        <f>VLOOKUP(B95,'[1]LISTADO ATM'!$A$2:$B$822,2,0)</f>
        <v xml:space="preserve">ATM Estación Los Samanes (Ranchito, La Vega) </v>
      </c>
      <c r="D95" s="4" t="s">
        <v>13</v>
      </c>
      <c r="E95" s="25">
        <v>335836310</v>
      </c>
    </row>
    <row r="96" spans="1:5" ht="18" x14ac:dyDescent="0.25">
      <c r="A96" s="27" t="str">
        <f>VLOOKUP(B96,'[1]LISTADO ATM'!$A$2:$C$822,3,0)</f>
        <v>SUR</v>
      </c>
      <c r="B96" s="4">
        <v>537</v>
      </c>
      <c r="C96" s="4" t="str">
        <f>VLOOKUP(B96,'[1]LISTADO ATM'!$A$2:$B$822,2,0)</f>
        <v xml:space="preserve">ATM Estación Texaco Enriquillo (Barahona) </v>
      </c>
      <c r="D96" s="4" t="s">
        <v>13</v>
      </c>
      <c r="E96" s="25">
        <v>335836313</v>
      </c>
    </row>
    <row r="97" spans="1:5" ht="18" x14ac:dyDescent="0.25">
      <c r="A97" s="27" t="str">
        <f>VLOOKUP(B97,'[1]LISTADO ATM'!$A$2:$C$822,3,0)</f>
        <v>NORTE</v>
      </c>
      <c r="B97" s="4">
        <v>91</v>
      </c>
      <c r="C97" s="4" t="str">
        <f>VLOOKUP(B97,'[1]LISTADO ATM'!$A$2:$B$822,2,0)</f>
        <v xml:space="preserve">ATM UNP Villa Isabela </v>
      </c>
      <c r="D97" s="4" t="s">
        <v>13</v>
      </c>
      <c r="E97" s="25">
        <v>335836317</v>
      </c>
    </row>
    <row r="98" spans="1:5" ht="18" x14ac:dyDescent="0.25">
      <c r="A98" s="27" t="str">
        <f>VLOOKUP(B98,'[1]LISTADO ATM'!$A$2:$C$822,3,0)</f>
        <v>NORTE</v>
      </c>
      <c r="B98" s="4">
        <v>93</v>
      </c>
      <c r="C98" s="4" t="str">
        <f>VLOOKUP(B98,'[1]LISTADO ATM'!$A$2:$B$822,2,0)</f>
        <v xml:space="preserve">ATM Oficina Cotuí </v>
      </c>
      <c r="D98" s="4" t="s">
        <v>13</v>
      </c>
      <c r="E98" s="25">
        <v>335836318</v>
      </c>
    </row>
    <row r="99" spans="1:5" ht="18" x14ac:dyDescent="0.25">
      <c r="A99" s="27" t="str">
        <f>VLOOKUP(B99,'[1]LISTADO ATM'!$A$2:$C$822,3,0)</f>
        <v>NORTE</v>
      </c>
      <c r="B99" s="4">
        <v>853</v>
      </c>
      <c r="C99" s="4" t="str">
        <f>VLOOKUP(B99,'[1]LISTADO ATM'!$A$2:$B$822,2,0)</f>
        <v xml:space="preserve">ATM Inversiones JF Group (Shell Canabacoa) </v>
      </c>
      <c r="D99" s="4" t="s">
        <v>13</v>
      </c>
      <c r="E99" s="25">
        <v>335836327</v>
      </c>
    </row>
    <row r="100" spans="1:5" ht="18" x14ac:dyDescent="0.25">
      <c r="A100" s="27" t="str">
        <f>VLOOKUP(B100,'[1]LISTADO ATM'!$A$2:$C$822,3,0)</f>
        <v>DISTRITO NACIONAL</v>
      </c>
      <c r="B100" s="4">
        <v>406</v>
      </c>
      <c r="C100" s="4" t="str">
        <f>VLOOKUP(B100,'[1]LISTADO ATM'!$A$2:$B$822,2,0)</f>
        <v xml:space="preserve">ATM UNP Plaza Lama Máximo Gómez </v>
      </c>
      <c r="D100" s="4" t="s">
        <v>13</v>
      </c>
      <c r="E100" s="25">
        <v>335836328</v>
      </c>
    </row>
    <row r="101" spans="1:5" ht="18" x14ac:dyDescent="0.25">
      <c r="A101" s="27" t="str">
        <f>VLOOKUP(B101,'[1]LISTADO ATM'!$A$2:$C$822,3,0)</f>
        <v>NORTE</v>
      </c>
      <c r="B101" s="4">
        <v>903</v>
      </c>
      <c r="C101" s="4" t="str">
        <f>VLOOKUP(B101,'[1]LISTADO ATM'!$A$2:$B$822,2,0)</f>
        <v xml:space="preserve">ATM Oficina La Vega Real I </v>
      </c>
      <c r="D101" s="4" t="s">
        <v>13</v>
      </c>
      <c r="E101" s="25">
        <v>335836331</v>
      </c>
    </row>
    <row r="102" spans="1:5" ht="18" x14ac:dyDescent="0.25">
      <c r="A102" s="27" t="str">
        <f>VLOOKUP(B102,'[1]LISTADO ATM'!$A$2:$C$822,3,0)</f>
        <v>SUR</v>
      </c>
      <c r="B102" s="4">
        <v>616</v>
      </c>
      <c r="C102" s="4" t="str">
        <f>VLOOKUP(B102,'[1]LISTADO ATM'!$A$2:$B$822,2,0)</f>
        <v xml:space="preserve">ATM 5ta. Brigada Barahona </v>
      </c>
      <c r="D102" s="4" t="s">
        <v>13</v>
      </c>
      <c r="E102" s="25">
        <v>335836332</v>
      </c>
    </row>
    <row r="103" spans="1:5" ht="18" x14ac:dyDescent="0.25">
      <c r="A103" s="27" t="str">
        <f>VLOOKUP(B103,'[1]LISTADO ATM'!$A$2:$C$822,3,0)</f>
        <v>NORTE</v>
      </c>
      <c r="B103" s="4">
        <v>987</v>
      </c>
      <c r="C103" s="4" t="str">
        <f>VLOOKUP(B103,'[1]LISTADO ATM'!$A$2:$B$822,2,0)</f>
        <v xml:space="preserve">ATM S/M Jumbo (Moca) </v>
      </c>
      <c r="D103" s="4" t="s">
        <v>13</v>
      </c>
      <c r="E103" s="25">
        <v>335836364</v>
      </c>
    </row>
    <row r="104" spans="1:5" ht="18" x14ac:dyDescent="0.25">
      <c r="A104" s="27" t="str">
        <f>VLOOKUP(B104,'[1]LISTADO ATM'!$A$2:$C$822,3,0)</f>
        <v>NORTE</v>
      </c>
      <c r="B104" s="4">
        <v>756</v>
      </c>
      <c r="C104" s="4" t="str">
        <f>VLOOKUP(B104,'[1]LISTADO ATM'!$A$2:$B$822,2,0)</f>
        <v xml:space="preserve">ATM UNP Villa La Mata (Cotuí) </v>
      </c>
      <c r="D104" s="4" t="s">
        <v>13</v>
      </c>
      <c r="E104" s="25">
        <v>335836362</v>
      </c>
    </row>
    <row r="105" spans="1:5" ht="18.75" thickBot="1" x14ac:dyDescent="0.3">
      <c r="A105" s="5" t="s">
        <v>11</v>
      </c>
      <c r="B105" s="10">
        <f>COUNT(B86:B104)</f>
        <v>19</v>
      </c>
      <c r="C105" s="19"/>
      <c r="D105" s="29"/>
      <c r="E105" s="30"/>
    </row>
    <row r="106" spans="1:5" ht="15.75" thickBot="1" x14ac:dyDescent="0.3">
      <c r="E106" s="7"/>
    </row>
    <row r="107" spans="1:5" ht="18" x14ac:dyDescent="0.25">
      <c r="A107" s="46" t="s">
        <v>14</v>
      </c>
      <c r="B107" s="47"/>
      <c r="C107" s="47"/>
      <c r="D107" s="47"/>
      <c r="E107" s="48"/>
    </row>
    <row r="108" spans="1:5" ht="18" x14ac:dyDescent="0.25">
      <c r="A108" s="11" t="s">
        <v>5</v>
      </c>
      <c r="B108" s="6" t="s">
        <v>6</v>
      </c>
      <c r="C108" s="6" t="s">
        <v>7</v>
      </c>
      <c r="D108" s="24" t="s">
        <v>8</v>
      </c>
      <c r="E108" s="11" t="s">
        <v>9</v>
      </c>
    </row>
    <row r="109" spans="1:5" ht="18" x14ac:dyDescent="0.25">
      <c r="A109" s="4" t="str">
        <f>VLOOKUP(B109,'[1]LISTADO ATM'!$A$2:$C$822,3,0)</f>
        <v>DISTRITO NACIONAL</v>
      </c>
      <c r="B109" s="4">
        <v>410</v>
      </c>
      <c r="C109" s="4" t="str">
        <f>VLOOKUP(B109,'[1]LISTADO ATM'!$A$2:$B$822,2,0)</f>
        <v xml:space="preserve">ATM Oficina Las Palmas de Herrera II </v>
      </c>
      <c r="D109" s="26" t="s">
        <v>20</v>
      </c>
      <c r="E109" s="21">
        <v>335835813</v>
      </c>
    </row>
    <row r="110" spans="1:5" ht="18" x14ac:dyDescent="0.25">
      <c r="A110" s="4" t="str">
        <f>VLOOKUP(B110,'[1]LISTADO ATM'!$A$2:$C$822,3,0)</f>
        <v>SUR</v>
      </c>
      <c r="B110" s="4">
        <v>5</v>
      </c>
      <c r="C110" s="4" t="str">
        <f>VLOOKUP(B110,'[1]LISTADO ATM'!$A$2:$B$822,2,0)</f>
        <v>ATM Oficina Autoservicio Villa Ofelia (San Juan)</v>
      </c>
      <c r="D110" s="26" t="s">
        <v>24</v>
      </c>
      <c r="E110" s="21">
        <v>335836206</v>
      </c>
    </row>
    <row r="111" spans="1:5" ht="18" x14ac:dyDescent="0.25">
      <c r="A111" s="4" t="str">
        <f>VLOOKUP(B111,'[1]LISTADO ATM'!$A$2:$C$822,3,0)</f>
        <v>DISTRITO NACIONAL</v>
      </c>
      <c r="B111" s="4">
        <v>113</v>
      </c>
      <c r="C111" s="4" t="str">
        <f>VLOOKUP(B111,'[1]LISTADO ATM'!$A$2:$B$822,2,0)</f>
        <v xml:space="preserve">ATM Autoservicio Atalaya del Mar </v>
      </c>
      <c r="D111" s="26" t="s">
        <v>24</v>
      </c>
      <c r="E111" s="21">
        <v>335836252</v>
      </c>
    </row>
    <row r="112" spans="1:5" ht="18" x14ac:dyDescent="0.25">
      <c r="A112" s="4" t="str">
        <f>VLOOKUP(B112,'[1]LISTADO ATM'!$A$2:$C$822,3,0)</f>
        <v>DISTRITO NACIONAL</v>
      </c>
      <c r="B112" s="4">
        <v>493</v>
      </c>
      <c r="C112" s="4" t="str">
        <f>VLOOKUP(B112,'[1]LISTADO ATM'!$A$2:$B$822,2,0)</f>
        <v xml:space="preserve">ATM Oficina Haina Occidental II </v>
      </c>
      <c r="D112" s="26" t="s">
        <v>20</v>
      </c>
      <c r="E112" s="21">
        <v>335835839</v>
      </c>
    </row>
    <row r="113" spans="1:5" ht="18" x14ac:dyDescent="0.25">
      <c r="A113" s="4" t="str">
        <f>VLOOKUP(B113,'[1]LISTADO ATM'!$A$2:$C$822,3,0)</f>
        <v>SUR</v>
      </c>
      <c r="B113" s="4">
        <v>356</v>
      </c>
      <c r="C113" s="4" t="str">
        <f>VLOOKUP(B113,'[1]LISTADO ATM'!$A$2:$B$822,2,0)</f>
        <v xml:space="preserve">ATM Estación Sigma (San Cristóbal) </v>
      </c>
      <c r="D113" s="26" t="s">
        <v>20</v>
      </c>
      <c r="E113" s="21">
        <v>335836366</v>
      </c>
    </row>
    <row r="114" spans="1:5" ht="18" x14ac:dyDescent="0.25">
      <c r="A114" s="4" t="str">
        <f>VLOOKUP(B114,'[1]LISTADO ATM'!$A$2:$C$822,3,0)</f>
        <v>DISTRITO NACIONAL</v>
      </c>
      <c r="B114" s="4">
        <v>946</v>
      </c>
      <c r="C114" s="4" t="str">
        <f>VLOOKUP(B114,'[1]LISTADO ATM'!$A$2:$B$822,2,0)</f>
        <v xml:space="preserve">ATM Oficina Núñez de Cáceres I </v>
      </c>
      <c r="D114" s="26" t="s">
        <v>24</v>
      </c>
      <c r="E114" s="21">
        <v>335836369</v>
      </c>
    </row>
    <row r="115" spans="1:5" ht="18" x14ac:dyDescent="0.25">
      <c r="A115" s="64"/>
      <c r="B115" s="63"/>
      <c r="C115" s="65"/>
      <c r="D115" s="26"/>
      <c r="E115" s="21"/>
    </row>
    <row r="116" spans="1:5" ht="18.75" thickBot="1" x14ac:dyDescent="0.3">
      <c r="A116" s="5" t="s">
        <v>11</v>
      </c>
      <c r="B116" s="10">
        <f>COUNT(B109:B114)</f>
        <v>6</v>
      </c>
      <c r="C116" s="28"/>
      <c r="D116" s="23"/>
      <c r="E116" s="23"/>
    </row>
    <row r="117" spans="1:5" ht="15.75" thickBot="1" x14ac:dyDescent="0.3">
      <c r="E117" s="7"/>
    </row>
    <row r="118" spans="1:5" ht="18.75" thickBot="1" x14ac:dyDescent="0.3">
      <c r="A118" s="49" t="s">
        <v>12</v>
      </c>
      <c r="B118" s="50"/>
      <c r="D118" s="7"/>
      <c r="E118" s="7"/>
    </row>
    <row r="119" spans="1:5" ht="18.75" thickBot="1" x14ac:dyDescent="0.3">
      <c r="A119" s="38">
        <f>+B82+B105+B116</f>
        <v>64</v>
      </c>
      <c r="B119" s="39"/>
    </row>
    <row r="120" spans="1:5" ht="15.75" thickBot="1" x14ac:dyDescent="0.3">
      <c r="E120" s="7"/>
    </row>
    <row r="121" spans="1:5" ht="18.75" thickBot="1" x14ac:dyDescent="0.3">
      <c r="A121" s="43" t="s">
        <v>17</v>
      </c>
      <c r="B121" s="44"/>
      <c r="C121" s="44"/>
      <c r="D121" s="44"/>
      <c r="E121" s="45"/>
    </row>
    <row r="122" spans="1:5" ht="18" x14ac:dyDescent="0.25">
      <c r="A122" s="11" t="s">
        <v>5</v>
      </c>
      <c r="B122" s="6" t="s">
        <v>6</v>
      </c>
      <c r="C122" s="6" t="s">
        <v>7</v>
      </c>
      <c r="D122" s="60" t="s">
        <v>8</v>
      </c>
      <c r="E122" s="61"/>
    </row>
    <row r="123" spans="1:5" ht="18" x14ac:dyDescent="0.25">
      <c r="A123" s="4" t="str">
        <f>VLOOKUP(B123,'[1]LISTADO ATM'!$A$2:$C$822,3,0)</f>
        <v>DISTRITO NACIONAL</v>
      </c>
      <c r="B123" s="4">
        <v>578</v>
      </c>
      <c r="C123" s="4" t="str">
        <f>VLOOKUP(B123,'[1]LISTADO ATM'!$A$2:$B$822,2,0)</f>
        <v xml:space="preserve">ATM Procuraduría General de la República </v>
      </c>
      <c r="D123" s="36" t="s">
        <v>21</v>
      </c>
      <c r="E123" s="37"/>
    </row>
    <row r="124" spans="1:5" ht="18" x14ac:dyDescent="0.25">
      <c r="A124" s="31" t="str">
        <f>VLOOKUP(B124,'[1]LISTADO ATM'!$A$2:$C$822,3,0)</f>
        <v>DISTRITO NACIONAL</v>
      </c>
      <c r="B124" s="4">
        <v>246</v>
      </c>
      <c r="C124" s="4" t="str">
        <f>VLOOKUP(B124,'[1]LISTADO ATM'!$A$2:$B$822,2,0)</f>
        <v xml:space="preserve">ATM Oficina Torre BR (Lobby) </v>
      </c>
      <c r="D124" s="36" t="s">
        <v>21</v>
      </c>
      <c r="E124" s="37"/>
    </row>
    <row r="125" spans="1:5" ht="18" x14ac:dyDescent="0.25">
      <c r="A125" s="31" t="str">
        <f>VLOOKUP(B125,'[1]LISTADO ATM'!$A$2:$C$822,3,0)</f>
        <v>NORTE</v>
      </c>
      <c r="B125" s="4">
        <v>332</v>
      </c>
      <c r="C125" s="4" t="str">
        <f>VLOOKUP(B125,'[1]LISTADO ATM'!$A$2:$B$822,2,0)</f>
        <v>ATM Estación Sigma (Cotuí)</v>
      </c>
      <c r="D125" s="36" t="s">
        <v>21</v>
      </c>
      <c r="E125" s="37"/>
    </row>
    <row r="126" spans="1:5" ht="18" x14ac:dyDescent="0.25">
      <c r="A126" s="31" t="str">
        <f>VLOOKUP(B126,'[1]LISTADO ATM'!$A$2:$C$822,3,0)</f>
        <v>NORTE</v>
      </c>
      <c r="B126" s="4">
        <v>603</v>
      </c>
      <c r="C126" s="4" t="str">
        <f>VLOOKUP(B126,'[1]LISTADO ATM'!$A$2:$B$822,2,0)</f>
        <v xml:space="preserve">ATM Zona Franca (Santiago) II </v>
      </c>
      <c r="D126" s="36" t="s">
        <v>21</v>
      </c>
      <c r="E126" s="37"/>
    </row>
    <row r="127" spans="1:5" ht="18" x14ac:dyDescent="0.25">
      <c r="A127" s="31" t="str">
        <f>VLOOKUP(B127,'[1]LISTADO ATM'!$A$2:$C$822,3,0)</f>
        <v>NORTE</v>
      </c>
      <c r="B127" s="4">
        <v>864</v>
      </c>
      <c r="C127" s="4" t="str">
        <f>VLOOKUP(B127,'[1]LISTADO ATM'!$A$2:$B$822,2,0)</f>
        <v xml:space="preserve">ATM Palmares Mall (San Francisco) </v>
      </c>
      <c r="D127" s="36" t="s">
        <v>23</v>
      </c>
      <c r="E127" s="37"/>
    </row>
    <row r="128" spans="1:5" ht="18" x14ac:dyDescent="0.25">
      <c r="A128" s="31" t="str">
        <f>VLOOKUP(B128,'[1]LISTADO ATM'!$A$2:$C$822,3,0)</f>
        <v>NORTE</v>
      </c>
      <c r="B128" s="4">
        <v>154</v>
      </c>
      <c r="C128" s="4" t="str">
        <f>VLOOKUP(B128,'[1]LISTADO ATM'!$A$2:$B$822,2,0)</f>
        <v xml:space="preserve">ATM Oficina Sánchez </v>
      </c>
      <c r="D128" s="36" t="s">
        <v>21</v>
      </c>
      <c r="E128" s="37"/>
    </row>
    <row r="129" spans="1:5" ht="18" x14ac:dyDescent="0.25">
      <c r="A129" s="31" t="str">
        <f>VLOOKUP(B129,'[1]LISTADO ATM'!$A$2:$C$822,3,0)</f>
        <v>NORTE</v>
      </c>
      <c r="B129" s="4">
        <v>304</v>
      </c>
      <c r="C129" s="4" t="str">
        <f>VLOOKUP(B129,'[1]LISTADO ATM'!$A$2:$B$822,2,0)</f>
        <v xml:space="preserve">ATM Multicentro La Sirena Estrella Sadhala </v>
      </c>
      <c r="D129" s="36" t="s">
        <v>21</v>
      </c>
      <c r="E129" s="37"/>
    </row>
    <row r="130" spans="1:5" ht="18" x14ac:dyDescent="0.25">
      <c r="A130" s="31" t="str">
        <f>VLOOKUP(B130,'[1]LISTADO ATM'!$A$2:$C$822,3,0)</f>
        <v>DISTRITO NACIONAL</v>
      </c>
      <c r="B130" s="4">
        <v>354</v>
      </c>
      <c r="C130" s="4" t="str">
        <f>VLOOKUP(B130,'[1]LISTADO ATM'!$A$2:$B$822,2,0)</f>
        <v xml:space="preserve">ATM Oficina Núñez de Cáceres II </v>
      </c>
      <c r="D130" s="36" t="s">
        <v>21</v>
      </c>
      <c r="E130" s="37"/>
    </row>
    <row r="131" spans="1:5" ht="18" x14ac:dyDescent="0.25">
      <c r="A131" s="31" t="str">
        <f>VLOOKUP(B131,'[1]LISTADO ATM'!$A$2:$C$822,3,0)</f>
        <v>DISTRITO NACIONAL</v>
      </c>
      <c r="B131" s="4">
        <v>823</v>
      </c>
      <c r="C131" s="4" t="str">
        <f>VLOOKUP(B131,'[1]LISTADO ATM'!$A$2:$B$822,2,0)</f>
        <v xml:space="preserve">ATM UNP El Carril (Haina) </v>
      </c>
      <c r="D131" s="36" t="s">
        <v>21</v>
      </c>
      <c r="E131" s="37"/>
    </row>
    <row r="132" spans="1:5" ht="18" x14ac:dyDescent="0.25">
      <c r="A132" s="31" t="str">
        <f>VLOOKUP(B132,'[1]LISTADO ATM'!$A$2:$C$822,3,0)</f>
        <v>ESTE</v>
      </c>
      <c r="B132" s="4">
        <v>830</v>
      </c>
      <c r="C132" s="4" t="str">
        <f>VLOOKUP(B132,'[1]LISTADO ATM'!$A$2:$B$822,2,0)</f>
        <v xml:space="preserve">ATM UNP Sabana Grande de Boyá </v>
      </c>
      <c r="D132" s="36" t="s">
        <v>21</v>
      </c>
      <c r="E132" s="37"/>
    </row>
    <row r="133" spans="1:5" ht="18" x14ac:dyDescent="0.25">
      <c r="A133" s="31" t="str">
        <f>VLOOKUP(B133,'[1]LISTADO ATM'!$A$2:$C$822,3,0)</f>
        <v>NORTE</v>
      </c>
      <c r="B133" s="4">
        <v>282</v>
      </c>
      <c r="C133" s="4" t="str">
        <f>VLOOKUP(B133,'[1]LISTADO ATM'!$A$2:$B$822,2,0)</f>
        <v xml:space="preserve">ATM Autobanco Nibaje </v>
      </c>
      <c r="D133" s="36" t="s">
        <v>23</v>
      </c>
      <c r="E133" s="37"/>
    </row>
    <row r="134" spans="1:5" ht="18" x14ac:dyDescent="0.25">
      <c r="A134" s="31" t="str">
        <f>VLOOKUP(B134,'[1]LISTADO ATM'!$A$2:$C$822,3,0)</f>
        <v>NORTE</v>
      </c>
      <c r="B134" s="4">
        <v>500</v>
      </c>
      <c r="C134" s="4" t="str">
        <f>VLOOKUP(B134,'[1]LISTADO ATM'!$A$2:$B$822,2,0)</f>
        <v xml:space="preserve">ATM UNP Cutupú </v>
      </c>
      <c r="D134" s="36" t="s">
        <v>23</v>
      </c>
      <c r="E134" s="37"/>
    </row>
    <row r="135" spans="1:5" ht="18" x14ac:dyDescent="0.25">
      <c r="A135" s="31" t="str">
        <f>VLOOKUP(B135,'[1]LISTADO ATM'!$A$2:$C$822,3,0)</f>
        <v>DISTRITO NACIONAL</v>
      </c>
      <c r="B135" s="4">
        <v>557</v>
      </c>
      <c r="C135" s="4" t="str">
        <f>VLOOKUP(B135,'[1]LISTADO ATM'!$A$2:$B$822,2,0)</f>
        <v xml:space="preserve">ATM Multicentro La Sirena Ave. Mella </v>
      </c>
      <c r="D135" s="36" t="s">
        <v>23</v>
      </c>
      <c r="E135" s="37"/>
    </row>
    <row r="136" spans="1:5" ht="18" x14ac:dyDescent="0.25">
      <c r="A136" s="31" t="str">
        <f>VLOOKUP(B136,'[1]LISTADO ATM'!$A$2:$C$822,3,0)</f>
        <v>NORTE</v>
      </c>
      <c r="B136" s="4">
        <v>872</v>
      </c>
      <c r="C136" s="4" t="str">
        <f>VLOOKUP(B136,'[1]LISTADO ATM'!$A$2:$B$822,2,0)</f>
        <v xml:space="preserve">ATM Zona Franca Pisano II (Santiago) </v>
      </c>
      <c r="D136" s="36" t="s">
        <v>28</v>
      </c>
      <c r="E136" s="37"/>
    </row>
    <row r="137" spans="1:5" ht="18" x14ac:dyDescent="0.25">
      <c r="A137" s="31" t="str">
        <f>VLOOKUP(B137,'[1]LISTADO ATM'!$A$2:$C$822,3,0)</f>
        <v>NORTE</v>
      </c>
      <c r="B137" s="4">
        <v>649</v>
      </c>
      <c r="C137" s="4" t="str">
        <f>VLOOKUP(B137,'[1]LISTADO ATM'!$A$2:$B$822,2,0)</f>
        <v xml:space="preserve">ATM Oficina Galería 56 (San Francisco de Macorís) </v>
      </c>
      <c r="D137" s="36" t="s">
        <v>23</v>
      </c>
      <c r="E137" s="37"/>
    </row>
    <row r="138" spans="1:5" ht="18" x14ac:dyDescent="0.25">
      <c r="A138" s="31" t="str">
        <f>VLOOKUP(B138,'[1]LISTADO ATM'!$A$2:$C$822,3,0)</f>
        <v>NORTE</v>
      </c>
      <c r="B138" s="4">
        <v>808</v>
      </c>
      <c r="C138" s="4" t="str">
        <f>VLOOKUP(B138,'[1]LISTADO ATM'!$A$2:$B$822,2,0)</f>
        <v xml:space="preserve">ATM Oficina Castillo </v>
      </c>
      <c r="D138" s="36" t="s">
        <v>23</v>
      </c>
      <c r="E138" s="37"/>
    </row>
    <row r="139" spans="1:5" ht="18" x14ac:dyDescent="0.25">
      <c r="A139" s="31" t="str">
        <f>VLOOKUP(B139,'[1]LISTADO ATM'!$A$2:$C$822,3,0)</f>
        <v>SUR</v>
      </c>
      <c r="B139" s="4">
        <v>873</v>
      </c>
      <c r="C139" s="4" t="str">
        <f>VLOOKUP(B139,'[1]LISTADO ATM'!$A$2:$B$822,2,0)</f>
        <v xml:space="preserve">ATM Centro de Caja San Cristóbal II </v>
      </c>
      <c r="D139" s="36" t="s">
        <v>28</v>
      </c>
      <c r="E139" s="37"/>
    </row>
    <row r="140" spans="1:5" ht="18" x14ac:dyDescent="0.25">
      <c r="A140" s="31" t="str">
        <f>VLOOKUP(B140,'[1]LISTADO ATM'!$A$2:$C$822,3,0)</f>
        <v>NORTE</v>
      </c>
      <c r="B140" s="4">
        <v>888</v>
      </c>
      <c r="C140" s="4" t="str">
        <f>VLOOKUP(B140,'[1]LISTADO ATM'!$A$2:$B$822,2,0)</f>
        <v>ATM Oficina galeria 56 II (SFM)</v>
      </c>
      <c r="D140" s="36" t="s">
        <v>28</v>
      </c>
      <c r="E140" s="37"/>
    </row>
    <row r="141" spans="1:5" ht="18" x14ac:dyDescent="0.25">
      <c r="A141" s="31" t="str">
        <f>VLOOKUP(B141,'[1]LISTADO ATM'!$A$2:$C$822,3,0)</f>
        <v>ESTE</v>
      </c>
      <c r="B141" s="4">
        <v>912</v>
      </c>
      <c r="C141" s="4" t="str">
        <f>VLOOKUP(B141,'[1]LISTADO ATM'!$A$2:$B$822,2,0)</f>
        <v xml:space="preserve">ATM Oficina San Pedro II </v>
      </c>
      <c r="D141" s="36" t="s">
        <v>21</v>
      </c>
      <c r="E141" s="37"/>
    </row>
    <row r="142" spans="1:5" ht="18" x14ac:dyDescent="0.25">
      <c r="A142" s="31" t="str">
        <f>VLOOKUP(B142,'[1]LISTADO ATM'!$A$2:$C$822,3,0)</f>
        <v>DISTRITO NACIONAL</v>
      </c>
      <c r="B142" s="4">
        <v>938</v>
      </c>
      <c r="C142" s="4" t="str">
        <f>VLOOKUP(B142,'[1]LISTADO ATM'!$A$2:$B$822,2,0)</f>
        <v xml:space="preserve">ATM Autobanco Oficina Filadelfia Plaza </v>
      </c>
      <c r="D142" s="36" t="s">
        <v>23</v>
      </c>
      <c r="E142" s="37"/>
    </row>
    <row r="143" spans="1:5" ht="18" x14ac:dyDescent="0.25">
      <c r="A143" s="31" t="e">
        <f>VLOOKUP(B143,'[1]LISTADO ATM'!$A$2:$C$822,3,0)</f>
        <v>#N/A</v>
      </c>
      <c r="B143" s="4"/>
      <c r="C143" s="4" t="e">
        <f>VLOOKUP(B143,'[1]LISTADO ATM'!$A$2:$B$822,2,0)</f>
        <v>#N/A</v>
      </c>
      <c r="D143" s="32"/>
      <c r="E143" s="33"/>
    </row>
    <row r="144" spans="1:5" ht="18" x14ac:dyDescent="0.25">
      <c r="A144" s="31" t="e">
        <f>VLOOKUP(B144,'[1]LISTADO ATM'!$A$2:$C$822,3,0)</f>
        <v>#N/A</v>
      </c>
      <c r="B144" s="4"/>
      <c r="C144" s="4" t="e">
        <f>VLOOKUP(B144,'[1]LISTADO ATM'!$A$2:$B$822,2,0)</f>
        <v>#N/A</v>
      </c>
      <c r="D144" s="32"/>
      <c r="E144" s="33"/>
    </row>
    <row r="145" spans="1:5" ht="18.75" thickBot="1" x14ac:dyDescent="0.3">
      <c r="A145" s="5" t="s">
        <v>11</v>
      </c>
      <c r="B145" s="10">
        <f>COUNT(B123:B141)</f>
        <v>19</v>
      </c>
      <c r="C145" s="28"/>
      <c r="D145" s="23"/>
      <c r="E145" s="23"/>
    </row>
    <row r="146" spans="1:5" x14ac:dyDescent="0.25">
      <c r="B146"/>
    </row>
    <row r="147" spans="1:5" x14ac:dyDescent="0.25">
      <c r="B147"/>
    </row>
    <row r="148" spans="1:5" x14ac:dyDescent="0.25">
      <c r="B148"/>
    </row>
    <row r="149" spans="1:5" x14ac:dyDescent="0.25">
      <c r="B149"/>
    </row>
    <row r="150" spans="1:5" x14ac:dyDescent="0.25">
      <c r="B150"/>
    </row>
    <row r="151" spans="1:5" x14ac:dyDescent="0.25">
      <c r="B151"/>
    </row>
    <row r="152" spans="1:5" x14ac:dyDescent="0.25">
      <c r="B152"/>
    </row>
    <row r="153" spans="1:5" x14ac:dyDescent="0.25">
      <c r="B153"/>
    </row>
    <row r="154" spans="1:5" x14ac:dyDescent="0.25">
      <c r="B154"/>
    </row>
    <row r="155" spans="1:5" x14ac:dyDescent="0.25">
      <c r="B155"/>
    </row>
  </sheetData>
  <mergeCells count="33">
    <mergeCell ref="D138:E138"/>
    <mergeCell ref="D139:E139"/>
    <mergeCell ref="D140:E140"/>
    <mergeCell ref="D141:E141"/>
    <mergeCell ref="D142:E142"/>
    <mergeCell ref="D133:E133"/>
    <mergeCell ref="D134:E134"/>
    <mergeCell ref="D135:E135"/>
    <mergeCell ref="D136:E136"/>
    <mergeCell ref="D137:E137"/>
    <mergeCell ref="D128:E128"/>
    <mergeCell ref="D123:E123"/>
    <mergeCell ref="A121:E121"/>
    <mergeCell ref="D122:E122"/>
    <mergeCell ref="D127:E127"/>
    <mergeCell ref="A1:E1"/>
    <mergeCell ref="A2:E2"/>
    <mergeCell ref="A7:E7"/>
    <mergeCell ref="C27:E27"/>
    <mergeCell ref="A29:E29"/>
    <mergeCell ref="A119:B119"/>
    <mergeCell ref="D124:E124"/>
    <mergeCell ref="D125:E125"/>
    <mergeCell ref="D126:E126"/>
    <mergeCell ref="C39:E39"/>
    <mergeCell ref="A41:E41"/>
    <mergeCell ref="A84:E84"/>
    <mergeCell ref="A107:E107"/>
    <mergeCell ref="A118:B118"/>
    <mergeCell ref="D132:E132"/>
    <mergeCell ref="D129:E129"/>
    <mergeCell ref="D130:E130"/>
    <mergeCell ref="D131:E131"/>
  </mergeCells>
  <phoneticPr fontId="11" type="noConversion"/>
  <conditionalFormatting sqref="E31">
    <cfRule type="duplicateValues" dxfId="88" priority="238"/>
    <cfRule type="duplicateValues" dxfId="87" priority="239"/>
  </conditionalFormatting>
  <conditionalFormatting sqref="E31">
    <cfRule type="duplicateValues" dxfId="86" priority="237"/>
  </conditionalFormatting>
  <conditionalFormatting sqref="E31">
    <cfRule type="duplicateValues" dxfId="85" priority="236"/>
  </conditionalFormatting>
  <conditionalFormatting sqref="E31">
    <cfRule type="duplicateValues" dxfId="84" priority="234"/>
    <cfRule type="duplicateValues" dxfId="83" priority="235"/>
  </conditionalFormatting>
  <conditionalFormatting sqref="E31">
    <cfRule type="duplicateValues" dxfId="82" priority="231"/>
    <cfRule type="duplicateValues" dxfId="81" priority="232"/>
    <cfRule type="duplicateValues" dxfId="80" priority="233"/>
  </conditionalFormatting>
  <conditionalFormatting sqref="E112 E115">
    <cfRule type="duplicateValues" dxfId="79" priority="195"/>
  </conditionalFormatting>
  <conditionalFormatting sqref="E112">
    <cfRule type="duplicateValues" dxfId="78" priority="194"/>
  </conditionalFormatting>
  <conditionalFormatting sqref="E112">
    <cfRule type="duplicateValues" dxfId="77" priority="221"/>
  </conditionalFormatting>
  <conditionalFormatting sqref="E112">
    <cfRule type="duplicateValues" dxfId="76" priority="220"/>
  </conditionalFormatting>
  <conditionalFormatting sqref="E112 E115">
    <cfRule type="duplicateValues" dxfId="75" priority="218"/>
    <cfRule type="duplicateValues" dxfId="74" priority="219"/>
  </conditionalFormatting>
  <conditionalFormatting sqref="E112 E115">
    <cfRule type="duplicateValues" dxfId="73" priority="215"/>
    <cfRule type="duplicateValues" dxfId="72" priority="216"/>
    <cfRule type="duplicateValues" dxfId="71" priority="217"/>
  </conditionalFormatting>
  <conditionalFormatting sqref="E112">
    <cfRule type="duplicateValues" dxfId="70" priority="214"/>
  </conditionalFormatting>
  <conditionalFormatting sqref="E112">
    <cfRule type="duplicateValues" dxfId="69" priority="213"/>
  </conditionalFormatting>
  <conditionalFormatting sqref="E112">
    <cfRule type="duplicateValues" dxfId="68" priority="212"/>
  </conditionalFormatting>
  <conditionalFormatting sqref="E112">
    <cfRule type="duplicateValues" dxfId="67" priority="211"/>
  </conditionalFormatting>
  <conditionalFormatting sqref="E112">
    <cfRule type="duplicateValues" dxfId="66" priority="210"/>
  </conditionalFormatting>
  <conditionalFormatting sqref="E112">
    <cfRule type="duplicateValues" dxfId="65" priority="209"/>
  </conditionalFormatting>
  <conditionalFormatting sqref="E112">
    <cfRule type="duplicateValues" dxfId="64" priority="207"/>
    <cfRule type="duplicateValues" dxfId="63" priority="208"/>
  </conditionalFormatting>
  <conditionalFormatting sqref="E112">
    <cfRule type="duplicateValues" dxfId="62" priority="206"/>
  </conditionalFormatting>
  <conditionalFormatting sqref="E112">
    <cfRule type="duplicateValues" dxfId="61" priority="205"/>
  </conditionalFormatting>
  <conditionalFormatting sqref="E112">
    <cfRule type="duplicateValues" dxfId="60" priority="204"/>
  </conditionalFormatting>
  <conditionalFormatting sqref="E112">
    <cfRule type="duplicateValues" dxfId="59" priority="202"/>
    <cfRule type="duplicateValues" dxfId="58" priority="203"/>
  </conditionalFormatting>
  <conditionalFormatting sqref="E112">
    <cfRule type="duplicateValues" dxfId="57" priority="201"/>
  </conditionalFormatting>
  <conditionalFormatting sqref="E112">
    <cfRule type="duplicateValues" dxfId="56" priority="199"/>
    <cfRule type="duplicateValues" dxfId="55" priority="200"/>
  </conditionalFormatting>
  <conditionalFormatting sqref="E112">
    <cfRule type="duplicateValues" dxfId="54" priority="196"/>
    <cfRule type="duplicateValues" dxfId="53" priority="197"/>
    <cfRule type="duplicateValues" dxfId="52" priority="198"/>
  </conditionalFormatting>
  <conditionalFormatting sqref="E112">
    <cfRule type="duplicateValues" dxfId="51" priority="193"/>
  </conditionalFormatting>
  <conditionalFormatting sqref="E112">
    <cfRule type="duplicateValues" dxfId="50" priority="192"/>
  </conditionalFormatting>
  <conditionalFormatting sqref="E112">
    <cfRule type="duplicateValues" dxfId="49" priority="190"/>
    <cfRule type="duplicateValues" dxfId="48" priority="191"/>
  </conditionalFormatting>
  <conditionalFormatting sqref="E112">
    <cfRule type="duplicateValues" dxfId="47" priority="189"/>
  </conditionalFormatting>
  <conditionalFormatting sqref="B1:B141 B143:B1048576">
    <cfRule type="duplicateValues" dxfId="46" priority="177"/>
  </conditionalFormatting>
  <conditionalFormatting sqref="B117:B121 B123:B141 B86:B107 B1:B84 B109:B115 B143:B1048576">
    <cfRule type="duplicateValues" dxfId="45" priority="240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2021-03-29T03:43:33Z</dcterms:modified>
</cp:coreProperties>
</file>