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8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</sheets>
  <externalReferences>
    <externalReference r:id="rId3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A34" i="1"/>
  <c r="B75" i="1"/>
  <c r="C74" i="1"/>
  <c r="A74" i="1"/>
  <c r="C73" i="1"/>
  <c r="A73" i="1"/>
  <c r="B101" i="1" l="1"/>
  <c r="C97" i="1"/>
  <c r="C98" i="1"/>
  <c r="C99" i="1"/>
  <c r="C100" i="1"/>
  <c r="A97" i="1"/>
  <c r="A98" i="1"/>
  <c r="A99" i="1"/>
  <c r="A100" i="1"/>
  <c r="B60" i="1"/>
  <c r="B46" i="1"/>
  <c r="A41" i="1"/>
  <c r="C41" i="1"/>
  <c r="A42" i="1"/>
  <c r="C42" i="1"/>
  <c r="A45" i="1"/>
  <c r="C45" i="1"/>
  <c r="C55" i="1"/>
  <c r="C56" i="1"/>
  <c r="C57" i="1"/>
  <c r="C58" i="1"/>
  <c r="C59" i="1"/>
  <c r="A55" i="1"/>
  <c r="A56" i="1"/>
  <c r="A57" i="1"/>
  <c r="A58" i="1"/>
  <c r="A59" i="1"/>
  <c r="C54" i="1"/>
  <c r="A54" i="1"/>
  <c r="C9" i="1"/>
  <c r="B10" i="1"/>
  <c r="B15" i="1"/>
  <c r="C72" i="1"/>
  <c r="A72" i="1"/>
  <c r="A53" i="1" l="1"/>
  <c r="C53" i="1"/>
  <c r="A51" i="1"/>
  <c r="C51" i="1"/>
  <c r="A50" i="1" l="1"/>
  <c r="A43" i="1"/>
  <c r="A52" i="1"/>
  <c r="C43" i="1"/>
  <c r="C52" i="1"/>
  <c r="C40" i="1"/>
  <c r="A40" i="1"/>
  <c r="C96" i="1"/>
  <c r="C89" i="1"/>
  <c r="C90" i="1"/>
  <c r="A96" i="1"/>
  <c r="A89" i="1"/>
  <c r="A90" i="1"/>
  <c r="C94" i="1"/>
  <c r="C95" i="1"/>
  <c r="A94" i="1"/>
  <c r="A95" i="1"/>
  <c r="C36" i="1"/>
  <c r="C37" i="1"/>
  <c r="C38" i="1"/>
  <c r="C39" i="1"/>
  <c r="A36" i="1"/>
  <c r="A37" i="1"/>
  <c r="A38" i="1"/>
  <c r="A39" i="1"/>
  <c r="A35" i="1"/>
  <c r="C35" i="1"/>
  <c r="C85" i="1"/>
  <c r="C86" i="1"/>
  <c r="C87" i="1"/>
  <c r="C93" i="1"/>
  <c r="C88" i="1"/>
  <c r="C91" i="1"/>
  <c r="A85" i="1"/>
  <c r="A86" i="1"/>
  <c r="A87" i="1"/>
  <c r="A93" i="1"/>
  <c r="A88" i="1"/>
  <c r="A91" i="1"/>
  <c r="A33" i="1"/>
  <c r="C33" i="1"/>
  <c r="A30" i="1"/>
  <c r="A31" i="1"/>
  <c r="A32" i="1"/>
  <c r="C30" i="1"/>
  <c r="C31" i="1"/>
  <c r="C32" i="1"/>
  <c r="C28" i="1" l="1"/>
  <c r="A29" i="1"/>
  <c r="C29" i="1"/>
  <c r="A28" i="1" l="1"/>
  <c r="C50" i="1"/>
  <c r="A44" i="1"/>
  <c r="C44" i="1"/>
  <c r="A27" i="1"/>
  <c r="C27" i="1"/>
  <c r="A71" i="1"/>
  <c r="C71" i="1"/>
  <c r="A25" i="1" l="1"/>
  <c r="C25" i="1"/>
  <c r="A70" i="1"/>
  <c r="C70" i="1"/>
  <c r="A24" i="1"/>
  <c r="C24" i="1"/>
  <c r="A14" i="1"/>
  <c r="A69" i="1"/>
  <c r="C14" i="1"/>
  <c r="C69" i="1"/>
  <c r="A92" i="1"/>
  <c r="C92" i="1"/>
  <c r="C84" i="1"/>
  <c r="A84" i="1"/>
  <c r="A22" i="1"/>
  <c r="A23" i="1"/>
  <c r="C22" i="1"/>
  <c r="C23" i="1"/>
  <c r="A21" i="1"/>
  <c r="C21" i="1"/>
  <c r="A20" i="1"/>
  <c r="C20" i="1"/>
  <c r="A19" i="1"/>
  <c r="C19" i="1"/>
  <c r="A26" i="1"/>
  <c r="A68" i="1"/>
  <c r="C68" i="1"/>
  <c r="A67" i="1"/>
  <c r="C67" i="1"/>
  <c r="C26" i="1" l="1"/>
  <c r="A83" i="1"/>
  <c r="C83" i="1"/>
  <c r="A82" i="1" l="1"/>
  <c r="C82" i="1"/>
  <c r="C66" i="1"/>
  <c r="A66" i="1"/>
  <c r="C65" i="1" l="1"/>
  <c r="C64" i="1"/>
  <c r="A65" i="1"/>
  <c r="A64" i="1"/>
  <c r="A78" i="1" l="1"/>
</calcChain>
</file>

<file path=xl/sharedStrings.xml><?xml version="1.0" encoding="utf-8"?>
<sst xmlns="http://schemas.openxmlformats.org/spreadsheetml/2006/main" count="116" uniqueCount="26">
  <si>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</si>
  <si>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</si>
  <si>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</si>
  <si>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</si>
  <si>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</si>
  <si>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</si>
  <si>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</si>
  <si>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</si>
  <si>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</si>
  <si>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</si>
  <si>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</si>
  <si>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</si>
  <si>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</si>
  <si>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</si>
  <si>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</si>
  <si>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</si>
  <si>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</si>
  <si>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</si>
  <si>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</si>
  <si>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Solucionado</t>
  </si>
  <si>
    <t>Gaveta de Rechazo Llena</t>
  </si>
  <si>
    <t>3 Gavetas Vacías</t>
  </si>
  <si>
    <t>Abastecido</t>
  </si>
  <si>
    <t>2 Gavetas Vacías y 1 Fallando</t>
  </si>
  <si>
    <t>Gaveta De deposito Llena</t>
  </si>
  <si>
    <t>335836108 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</si>
</sst>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13" zoomScale="80" zoomScaleNormal="80" workbookViewId="0">
      <selection activeCell="D29" sqref="D29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44282.708333333336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44283.25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27"/>
      <c r="B9" s="4"/>
      <c r="C9" s="4" t="e">
        <f>VLOOKUP(B9,'[1]LISTADO ATM'!$A$2:$B$822,2,0)</f>
        <v>#N/A</v>
      </c>
      <c r="D9" s="22" t="s">
        <v>22</v>
      </c>
      <c r="E9" s="21"/>
    </row>
    <row r="10" spans="1:5" ht="18.75" thickBot="1" x14ac:dyDescent="0.3">
      <c r="A10" s="5" t="s">
        <v>11</v>
      </c>
      <c r="B10" s="10">
        <f>COUNT(B9:B9)</f>
        <v>0</v>
      </c>
      <c r="C10" s="37"/>
      <c r="D10" s="38"/>
      <c r="E10" s="39"/>
    </row>
    <row r="11" spans="1:5" x14ac:dyDescent="0.25">
      <c r="E11" s="7"/>
    </row>
    <row r="12" spans="1:5" ht="18" x14ac:dyDescent="0.25">
      <c r="A12" s="54" t="s">
        <v>18</v>
      </c>
      <c r="B12" s="55"/>
      <c r="C12" s="55"/>
      <c r="D12" s="55"/>
      <c r="E12" s="56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4" t="e">
        <f>VLOOKUP(B14,'[1]LISTADO ATM'!$A$2:$C$822,3,0)</f>
        <v>#N/A</v>
      </c>
      <c r="B14" s="4"/>
      <c r="C14" s="4" t="e">
        <f>VLOOKUP(B14,'[1]LISTADO ATM'!$A$2:$B$822,2,0)</f>
        <v>#N/A</v>
      </c>
      <c r="D14" s="22" t="s">
        <v>19</v>
      </c>
      <c r="E14" s="21"/>
    </row>
    <row r="15" spans="1:5" ht="18.75" thickBot="1" x14ac:dyDescent="0.3">
      <c r="A15" s="5" t="s">
        <v>11</v>
      </c>
      <c r="B15" s="10">
        <f>COUNT(B14:B14)</f>
        <v>0</v>
      </c>
      <c r="C15" s="37"/>
      <c r="D15" s="38"/>
      <c r="E15" s="39"/>
    </row>
    <row r="16" spans="1:5" ht="15.75" thickBot="1" x14ac:dyDescent="0.3">
      <c r="E16" s="7"/>
    </row>
    <row r="17" spans="1:5" ht="18.75" thickBot="1" x14ac:dyDescent="0.3">
      <c r="A17" s="40" t="s">
        <v>16</v>
      </c>
      <c r="B17" s="41"/>
      <c r="C17" s="41"/>
      <c r="D17" s="41"/>
      <c r="E17" s="42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17" t="s">
        <v>9</v>
      </c>
    </row>
    <row r="19" spans="1:5" ht="18" x14ac:dyDescent="0.25">
      <c r="A19" s="8" t="str">
        <f>VLOOKUP(B19,'[1]LISTADO ATM'!$A$2:$C$822,3,0)</f>
        <v>SUR</v>
      </c>
      <c r="B19" s="4">
        <v>252</v>
      </c>
      <c r="C19" s="4" t="str">
        <f>VLOOKUP(B19,'[1]LISTADO ATM'!$A$2:$B$822,2,0)</f>
        <v xml:space="preserve">ATM Banco Agrícola (Barahona) </v>
      </c>
      <c r="D19" s="20" t="s">
        <v>10</v>
      </c>
      <c r="E19" s="25">
        <v>335836002</v>
      </c>
    </row>
    <row r="20" spans="1:5" ht="18" x14ac:dyDescent="0.25">
      <c r="A20" s="8" t="str">
        <f>VLOOKUP(B20,'[1]LISTADO ATM'!$A$2:$C$822,3,0)</f>
        <v>DISTRITO NACIONAL</v>
      </c>
      <c r="B20" s="4">
        <v>153</v>
      </c>
      <c r="C20" s="4" t="str">
        <f>VLOOKUP(B20,'[1]LISTADO ATM'!$A$2:$B$822,2,0)</f>
        <v xml:space="preserve">ATM Rehabilitación </v>
      </c>
      <c r="D20" s="20" t="s">
        <v>10</v>
      </c>
      <c r="E20" s="25">
        <v>335836037</v>
      </c>
    </row>
    <row r="21" spans="1:5" ht="18" x14ac:dyDescent="0.25">
      <c r="A21" s="8" t="str">
        <f>VLOOKUP(B21,'[1]LISTADO ATM'!$A$2:$C$822,3,0)</f>
        <v>SUR</v>
      </c>
      <c r="B21" s="4">
        <v>249</v>
      </c>
      <c r="C21" s="4" t="str">
        <f>VLOOKUP(B21,'[1]LISTADO ATM'!$A$2:$B$822,2,0)</f>
        <v xml:space="preserve">ATM Banco Agrícola Neiba </v>
      </c>
      <c r="D21" s="20" t="s">
        <v>10</v>
      </c>
      <c r="E21" s="25">
        <v>335836061</v>
      </c>
    </row>
    <row r="22" spans="1:5" ht="18" x14ac:dyDescent="0.25">
      <c r="A22" s="8" t="str">
        <f>VLOOKUP(B22,'[1]LISTADO ATM'!$A$2:$C$822,3,0)</f>
        <v>ESTE</v>
      </c>
      <c r="B22" s="4">
        <v>631</v>
      </c>
      <c r="C22" s="4" t="str">
        <f>VLOOKUP(B22,'[1]LISTADO ATM'!$A$2:$B$822,2,0)</f>
        <v xml:space="preserve">ATM ASOCODEQUI (San Pedro) </v>
      </c>
      <c r="D22" s="20" t="s">
        <v>10</v>
      </c>
      <c r="E22" s="25">
        <v>335836066</v>
      </c>
    </row>
    <row r="23" spans="1:5" ht="18" x14ac:dyDescent="0.25">
      <c r="A23" s="8" t="str">
        <f>VLOOKUP(B23,'[1]LISTADO ATM'!$A$2:$C$822,3,0)</f>
        <v>NORTE</v>
      </c>
      <c r="B23" s="4">
        <v>266</v>
      </c>
      <c r="C23" s="4" t="str">
        <f>VLOOKUP(B23,'[1]LISTADO ATM'!$A$2:$B$822,2,0)</f>
        <v xml:space="preserve">ATM Oficina Villa Francisca </v>
      </c>
      <c r="D23" s="20" t="s">
        <v>10</v>
      </c>
      <c r="E23" s="25">
        <v>335836072</v>
      </c>
    </row>
    <row r="24" spans="1:5" ht="18" x14ac:dyDescent="0.25">
      <c r="A24" s="8" t="str">
        <f>VLOOKUP(B24,'[1]LISTADO ATM'!$A$2:$C$822,3,0)</f>
        <v>DISTRITO NACIONAL</v>
      </c>
      <c r="B24" s="4">
        <v>416</v>
      </c>
      <c r="C24" s="4" t="str">
        <f>VLOOKUP(B24,'[1]LISTADO ATM'!$A$2:$B$822,2,0)</f>
        <v xml:space="preserve">ATM Autobanco San Martín II </v>
      </c>
      <c r="D24" s="20" t="s">
        <v>10</v>
      </c>
      <c r="E24" s="25">
        <v>335836179</v>
      </c>
    </row>
    <row r="25" spans="1:5" ht="18" x14ac:dyDescent="0.25">
      <c r="A25" s="8" t="str">
        <f>VLOOKUP(B25,'[1]LISTADO ATM'!$A$2:$C$822,3,0)</f>
        <v>SUR</v>
      </c>
      <c r="B25" s="31">
        <v>825</v>
      </c>
      <c r="C25" s="4" t="str">
        <f>VLOOKUP(B25,'[1]LISTADO ATM'!$A$2:$B$822,2,0)</f>
        <v xml:space="preserve">ATM Estacion Eco Cibeles (Las Matas de Farfán) </v>
      </c>
      <c r="D25" s="20" t="s">
        <v>10</v>
      </c>
      <c r="E25" s="25">
        <v>335836190</v>
      </c>
    </row>
    <row r="26" spans="1:5" ht="18" x14ac:dyDescent="0.25">
      <c r="A26" s="27" t="str">
        <f>VLOOKUP(B26,'[1]LISTADO ATM'!$A$2:$C$822,3,0)</f>
        <v>ESTE</v>
      </c>
      <c r="B26" s="4">
        <v>1</v>
      </c>
      <c r="C26" s="4" t="str">
        <f>VLOOKUP(B26,'[1]LISTADO ATM'!$A$2:$B$822,2,0)</f>
        <v>ATM S/M San Rafael del Yuma</v>
      </c>
      <c r="D26" s="20" t="s">
        <v>10</v>
      </c>
      <c r="E26" s="25">
        <v>335835897</v>
      </c>
    </row>
    <row r="27" spans="1:5" ht="18" x14ac:dyDescent="0.25">
      <c r="A27" s="27" t="str">
        <f>VLOOKUP(B27,'[1]LISTADO ATM'!$A$2:$C$822,3,0)</f>
        <v>DISTRITO NACIONAL</v>
      </c>
      <c r="B27" s="4">
        <v>96</v>
      </c>
      <c r="C27" s="4" t="str">
        <f>VLOOKUP(B27,'[1]LISTADO ATM'!$A$2:$B$822,2,0)</f>
        <v>ATM S/M Caribe Av. Charles de Gaulle</v>
      </c>
      <c r="D27" s="20" t="s">
        <v>10</v>
      </c>
      <c r="E27" s="25">
        <v>335836212</v>
      </c>
    </row>
    <row r="28" spans="1:5" ht="18" x14ac:dyDescent="0.25">
      <c r="A28" s="27" t="str">
        <f>VLOOKUP(B28,'[1]LISTADO ATM'!$A$2:$C$822,3,0)</f>
        <v>DISTRITO NACIONAL</v>
      </c>
      <c r="B28" s="4">
        <v>487</v>
      </c>
      <c r="C28" s="4" t="str">
        <f>VLOOKUP(B28,'[1]LISTADO ATM'!$A$2:$B$822,2,0)</f>
        <v xml:space="preserve">ATM Olé Hainamosa </v>
      </c>
      <c r="D28" s="20" t="s">
        <v>10</v>
      </c>
      <c r="E28" s="25">
        <v>335836213</v>
      </c>
    </row>
    <row r="29" spans="1:5" ht="18" x14ac:dyDescent="0.25">
      <c r="A29" s="27" t="str">
        <f>VLOOKUP(B29,'[1]LISTADO ATM'!$A$2:$C$822,3,0)</f>
        <v>DISTRITO NACIONAL</v>
      </c>
      <c r="B29" s="4">
        <v>698</v>
      </c>
      <c r="C29" s="4" t="str">
        <f>VLOOKUP(B29,'[1]LISTADO ATM'!$A$2:$B$822,2,0)</f>
        <v>ATM Parador Bellamar</v>
      </c>
      <c r="D29" s="20" t="s">
        <v>10</v>
      </c>
      <c r="E29" s="25">
        <v>335836216</v>
      </c>
    </row>
    <row r="30" spans="1:5" ht="18" x14ac:dyDescent="0.25">
      <c r="A30" s="27" t="str">
        <f>VLOOKUP(B30,'[1]LISTADO ATM'!$A$2:$C$822,3,0)</f>
        <v>DISTRITO NACIONAL</v>
      </c>
      <c r="B30" s="4">
        <v>26</v>
      </c>
      <c r="C30" s="4" t="str">
        <f>VLOOKUP(B30,'[1]LISTADO ATM'!$A$2:$B$822,2,0)</f>
        <v>ATM S/M Jumbo San Isidro</v>
      </c>
      <c r="D30" s="20" t="s">
        <v>10</v>
      </c>
      <c r="E30" s="25">
        <v>335836228</v>
      </c>
    </row>
    <row r="31" spans="1:5" ht="18" x14ac:dyDescent="0.25">
      <c r="A31" s="27" t="str">
        <f>VLOOKUP(B31,'[1]LISTADO ATM'!$A$2:$C$822,3,0)</f>
        <v>NORTE</v>
      </c>
      <c r="B31" s="4">
        <v>144</v>
      </c>
      <c r="C31" s="4" t="str">
        <f>VLOOKUP(B31,'[1]LISTADO ATM'!$A$2:$B$822,2,0)</f>
        <v xml:space="preserve">ATM Oficina Villa Altagracia </v>
      </c>
      <c r="D31" s="20" t="s">
        <v>10</v>
      </c>
      <c r="E31" s="25">
        <v>335836229</v>
      </c>
    </row>
    <row r="32" spans="1:5" ht="18" x14ac:dyDescent="0.25">
      <c r="A32" s="27" t="str">
        <f>VLOOKUP(B32,'[1]LISTADO ATM'!$A$2:$C$822,3,0)</f>
        <v>ESTE</v>
      </c>
      <c r="B32" s="4">
        <v>211</v>
      </c>
      <c r="C32" s="4" t="str">
        <f>VLOOKUP(B32,'[1]LISTADO ATM'!$A$2:$B$822,2,0)</f>
        <v xml:space="preserve">ATM Oficina La Romana I </v>
      </c>
      <c r="D32" s="20" t="s">
        <v>10</v>
      </c>
      <c r="E32" s="25">
        <v>335836230</v>
      </c>
    </row>
    <row r="33" spans="1:5" ht="18" x14ac:dyDescent="0.25">
      <c r="A33" s="27" t="str">
        <f>VLOOKUP(B33,'[1]LISTADO ATM'!$A$2:$C$822,3,0)</f>
        <v>DISTRITO NACIONAL</v>
      </c>
      <c r="B33" s="4">
        <v>300</v>
      </c>
      <c r="C33" s="4" t="str">
        <f>VLOOKUP(B33,'[1]LISTADO ATM'!$A$2:$B$822,2,0)</f>
        <v xml:space="preserve">ATM S/M Aprezio Los Guaricanos </v>
      </c>
      <c r="D33" s="20" t="s">
        <v>10</v>
      </c>
      <c r="E33" s="25">
        <v>335836231</v>
      </c>
    </row>
    <row r="34" spans="1:5" ht="18" x14ac:dyDescent="0.25">
      <c r="A34" s="27" t="e">
        <f>VLOOKUP(B34,'[1]LISTADO ATM'!$A$2:$C$822,3,0)</f>
        <v>#N/A</v>
      </c>
      <c r="B34" s="4">
        <v>363</v>
      </c>
      <c r="C34" s="4" t="e">
        <f>VLOOKUP(B34,'[1]LISTADO ATM'!$A$2:$B$822,2,0)</f>
        <v>#N/A</v>
      </c>
      <c r="D34" s="20" t="s">
        <v>10</v>
      </c>
      <c r="E34" s="25">
        <v>335836232</v>
      </c>
    </row>
    <row r="35" spans="1:5" ht="18" x14ac:dyDescent="0.25">
      <c r="A35" s="27" t="str">
        <f>VLOOKUP(B35,'[1]LISTADO ATM'!$A$2:$C$822,3,0)</f>
        <v>SUR</v>
      </c>
      <c r="B35" s="4">
        <v>512</v>
      </c>
      <c r="C35" s="4" t="str">
        <f>VLOOKUP(B35,'[1]LISTADO ATM'!$A$2:$B$822,2,0)</f>
        <v>ATM Plaza Jesús Ferreira</v>
      </c>
      <c r="D35" s="20" t="s">
        <v>10</v>
      </c>
      <c r="E35" s="25">
        <v>335836233</v>
      </c>
    </row>
    <row r="36" spans="1:5" ht="18" x14ac:dyDescent="0.25">
      <c r="A36" s="27" t="str">
        <f>VLOOKUP(B36,'[1]LISTADO ATM'!$A$2:$C$822,3,0)</f>
        <v>DISTRITO NACIONAL</v>
      </c>
      <c r="B36" s="4">
        <v>378</v>
      </c>
      <c r="C36" s="4" t="str">
        <f>VLOOKUP(B36,'[1]LISTADO ATM'!$A$2:$B$822,2,0)</f>
        <v>ATM UNP Villa Flores</v>
      </c>
      <c r="D36" s="20" t="s">
        <v>10</v>
      </c>
      <c r="E36" s="25">
        <v>335836234</v>
      </c>
    </row>
    <row r="37" spans="1:5" ht="18" x14ac:dyDescent="0.25">
      <c r="A37" s="27" t="str">
        <f>VLOOKUP(B37,'[1]LISTADO ATM'!$A$2:$C$822,3,0)</f>
        <v>DISTRITO NACIONAL</v>
      </c>
      <c r="B37" s="4">
        <v>562</v>
      </c>
      <c r="C37" s="4" t="str">
        <f>VLOOKUP(B37,'[1]LISTADO ATM'!$A$2:$B$822,2,0)</f>
        <v xml:space="preserve">ATM S/M Jumbo Carretera Mella </v>
      </c>
      <c r="D37" s="20" t="s">
        <v>10</v>
      </c>
      <c r="E37" s="25">
        <v>335836235</v>
      </c>
    </row>
    <row r="38" spans="1:5" ht="18" x14ac:dyDescent="0.25">
      <c r="A38" s="27" t="str">
        <f>VLOOKUP(B38,'[1]LISTADO ATM'!$A$2:$C$822,3,0)</f>
        <v>ESTE</v>
      </c>
      <c r="B38" s="4">
        <v>609</v>
      </c>
      <c r="C38" s="4" t="str">
        <f>VLOOKUP(B38,'[1]LISTADO ATM'!$A$2:$B$822,2,0)</f>
        <v xml:space="preserve">ATM S/M Jumbo (San Pedro) </v>
      </c>
      <c r="D38" s="20" t="s">
        <v>10</v>
      </c>
      <c r="E38" s="25">
        <v>335836236</v>
      </c>
    </row>
    <row r="39" spans="1:5" ht="18" x14ac:dyDescent="0.25">
      <c r="A39" s="27" t="str">
        <f>VLOOKUP(B39,'[1]LISTADO ATM'!$A$2:$C$822,3,0)</f>
        <v>SUR</v>
      </c>
      <c r="B39" s="4">
        <v>733</v>
      </c>
      <c r="C39" s="4" t="str">
        <f>VLOOKUP(B39,'[1]LISTADO ATM'!$A$2:$B$822,2,0)</f>
        <v xml:space="preserve">ATM Zona Franca Perdenales </v>
      </c>
      <c r="D39" s="20" t="s">
        <v>10</v>
      </c>
      <c r="E39" s="25">
        <v>335836237</v>
      </c>
    </row>
    <row r="40" spans="1:5" ht="18" x14ac:dyDescent="0.25">
      <c r="A40" s="27" t="str">
        <f>VLOOKUP(B40,'[1]LISTADO ATM'!$A$2:$C$822,3,0)</f>
        <v>DISTRITO NACIONAL</v>
      </c>
      <c r="B40" s="4">
        <v>407</v>
      </c>
      <c r="C40" s="4" t="str">
        <f>VLOOKUP(B40,'[1]LISTADO ATM'!$A$2:$B$822,2,0)</f>
        <v xml:space="preserve">ATM Multicentro La Sirena Villa Mella </v>
      </c>
      <c r="D40" s="20" t="s">
        <v>10</v>
      </c>
      <c r="E40" s="25">
        <v>335836260</v>
      </c>
    </row>
    <row r="41" spans="1:5" ht="18" x14ac:dyDescent="0.25">
      <c r="A41" s="27" t="str">
        <f>VLOOKUP(B41,'[1]LISTADO ATM'!$A$2:$C$822,3,0)</f>
        <v>SUR</v>
      </c>
      <c r="B41" s="4">
        <v>311</v>
      </c>
      <c r="C41" s="4" t="str">
        <f>VLOOKUP(B41,'[1]LISTADO ATM'!$A$2:$B$822,2,0)</f>
        <v>ATM Plaza Eroski</v>
      </c>
      <c r="D41" s="20" t="s">
        <v>10</v>
      </c>
      <c r="E41" s="25">
        <v>335836262</v>
      </c>
    </row>
    <row r="42" spans="1:5" ht="18" x14ac:dyDescent="0.25">
      <c r="A42" s="27" t="str">
        <f>VLOOKUP(B42,'[1]LISTADO ATM'!$A$2:$C$822,3,0)</f>
        <v>ESTE</v>
      </c>
      <c r="B42" s="4">
        <v>114</v>
      </c>
      <c r="C42" s="4" t="str">
        <f>VLOOKUP(B42,'[1]LISTADO ATM'!$A$2:$B$822,2,0)</f>
        <v xml:space="preserve">ATM Oficina Hato Mayor </v>
      </c>
      <c r="D42" s="20" t="s">
        <v>10</v>
      </c>
      <c r="E42" s="25">
        <v>335836263</v>
      </c>
    </row>
    <row r="43" spans="1:5" ht="18" x14ac:dyDescent="0.25">
      <c r="A43" s="27" t="str">
        <f>VLOOKUP(B43,'[1]LISTADO ATM'!$A$2:$C$822,3,0)</f>
        <v>DISTRITO NACIONAL</v>
      </c>
      <c r="B43" s="4">
        <v>744</v>
      </c>
      <c r="C43" s="4" t="str">
        <f>VLOOKUP(B43,'[1]LISTADO ATM'!$A$2:$B$822,2,0)</f>
        <v xml:space="preserve">ATM Multicentro La Sirena Venezuela </v>
      </c>
      <c r="D43" s="20" t="s">
        <v>10</v>
      </c>
      <c r="E43" s="25">
        <v>335836238</v>
      </c>
    </row>
    <row r="44" spans="1:5" ht="18" x14ac:dyDescent="0.25">
      <c r="A44" s="27" t="str">
        <f>VLOOKUP(B44,'[1]LISTADO ATM'!$A$2:$C$822,3,0)</f>
        <v>DISTRITO NACIONAL</v>
      </c>
      <c r="B44" s="4">
        <v>784</v>
      </c>
      <c r="C44" s="4" t="str">
        <f>VLOOKUP(B44,'[1]LISTADO ATM'!$A$2:$B$822,2,0)</f>
        <v xml:space="preserve">ATM Tribunal Superior Electoral </v>
      </c>
      <c r="D44" s="20" t="s">
        <v>10</v>
      </c>
      <c r="E44" s="25">
        <v>335836211</v>
      </c>
    </row>
    <row r="45" spans="1:5" ht="18" x14ac:dyDescent="0.25">
      <c r="A45" s="27" t="str">
        <f>VLOOKUP(B45,'[1]LISTADO ATM'!$A$2:$C$822,3,0)</f>
        <v>ESTE</v>
      </c>
      <c r="B45" s="4">
        <v>693</v>
      </c>
      <c r="C45" s="4" t="str">
        <f>VLOOKUP(B45,'[1]LISTADO ATM'!$A$2:$B$822,2,0)</f>
        <v>ATM INTL Medical Punta Cana</v>
      </c>
      <c r="D45" s="20" t="s">
        <v>10</v>
      </c>
      <c r="E45" s="25">
        <v>335836268</v>
      </c>
    </row>
    <row r="46" spans="1:5" ht="18.75" thickBot="1" x14ac:dyDescent="0.3">
      <c r="A46" s="9" t="s">
        <v>11</v>
      </c>
      <c r="B46" s="10">
        <f>COUNT(B19:B45)</f>
        <v>27</v>
      </c>
      <c r="C46" s="19"/>
      <c r="D46" s="19"/>
      <c r="E46" s="19"/>
    </row>
    <row r="47" spans="1:5" ht="15.75" thickBot="1" x14ac:dyDescent="0.3">
      <c r="E47" s="7"/>
    </row>
    <row r="48" spans="1:5" ht="18.75" thickBot="1" x14ac:dyDescent="0.3">
      <c r="A48" s="40" t="s">
        <v>15</v>
      </c>
      <c r="B48" s="41"/>
      <c r="C48" s="41"/>
      <c r="D48" s="41"/>
      <c r="E48" s="42"/>
    </row>
    <row r="49" spans="1:5" ht="18" x14ac:dyDescent="0.25">
      <c r="A49" s="2" t="s">
        <v>5</v>
      </c>
      <c r="B49" s="2" t="s">
        <v>6</v>
      </c>
      <c r="C49" s="3" t="s">
        <v>7</v>
      </c>
      <c r="D49" s="3" t="s">
        <v>8</v>
      </c>
      <c r="E49" s="11" t="s">
        <v>9</v>
      </c>
    </row>
    <row r="50" spans="1:5" ht="18" x14ac:dyDescent="0.25">
      <c r="A50" s="27" t="str">
        <f>VLOOKUP(B50,'[1]LISTADO ATM'!$A$2:$C$822,3,0)</f>
        <v>NORTE</v>
      </c>
      <c r="B50" s="4">
        <v>752</v>
      </c>
      <c r="C50" s="4" t="str">
        <f>VLOOKUP(B50,'[1]LISTADO ATM'!$A$2:$B$822,2,0)</f>
        <v xml:space="preserve">ATM UNP Las Carolinas (La Vega) </v>
      </c>
      <c r="D50" s="26" t="s">
        <v>13</v>
      </c>
      <c r="E50" s="25">
        <v>335836214</v>
      </c>
    </row>
    <row r="51" spans="1:5" ht="18" x14ac:dyDescent="0.25">
      <c r="A51" s="27" t="str">
        <f>VLOOKUP(B51,'[1]LISTADO ATM'!$A$2:$C$822,3,0)</f>
        <v>DISTRITO NACIONAL</v>
      </c>
      <c r="B51" s="4">
        <v>522</v>
      </c>
      <c r="C51" s="4" t="str">
        <f>VLOOKUP(B51,'[1]LISTADO ATM'!$A$2:$B$822,2,0)</f>
        <v xml:space="preserve">ATM Oficina Galería 360 </v>
      </c>
      <c r="D51" s="4" t="s">
        <v>13</v>
      </c>
      <c r="E51" s="25">
        <v>335836247</v>
      </c>
    </row>
    <row r="52" spans="1:5" ht="18" x14ac:dyDescent="0.25">
      <c r="A52" s="27" t="str">
        <f>VLOOKUP(B52,'[1]LISTADO ATM'!$A$2:$C$822,3,0)</f>
        <v>DISTRITO NACIONAL</v>
      </c>
      <c r="B52" s="4">
        <v>884</v>
      </c>
      <c r="C52" s="4" t="str">
        <f>VLOOKUP(B52,'[1]LISTADO ATM'!$A$2:$B$822,2,0)</f>
        <v xml:space="preserve">ATM UNP Olé Sabana Perdida </v>
      </c>
      <c r="D52" s="4" t="s">
        <v>13</v>
      </c>
      <c r="E52" s="25">
        <v>335836248</v>
      </c>
    </row>
    <row r="53" spans="1:5" ht="18" x14ac:dyDescent="0.25">
      <c r="A53" s="27" t="str">
        <f>VLOOKUP(B53,'[1]LISTADO ATM'!$A$2:$C$822,3,0)</f>
        <v>SUR</v>
      </c>
      <c r="B53" s="4">
        <v>871</v>
      </c>
      <c r="C53" s="4" t="str">
        <f>VLOOKUP(B53,'[1]LISTADO ATM'!$A$2:$B$822,2,0)</f>
        <v>ATM Plaza Cultural San Juan</v>
      </c>
      <c r="D53" s="4" t="s">
        <v>13</v>
      </c>
      <c r="E53" s="25">
        <v>335836249</v>
      </c>
    </row>
    <row r="54" spans="1:5" ht="18" x14ac:dyDescent="0.25">
      <c r="A54" s="27" t="str">
        <f>VLOOKUP(B54,'[1]LISTADO ATM'!$A$2:$C$822,3,0)</f>
        <v>DISTRITO NACIONAL</v>
      </c>
      <c r="B54" s="4">
        <v>409</v>
      </c>
      <c r="C54" s="4" t="str">
        <f>VLOOKUP(B54,'[1]LISTADO ATM'!$A$2:$B$822,2,0)</f>
        <v xml:space="preserve">ATM Oficina Las Palmas de Herrera I </v>
      </c>
      <c r="D54" s="4" t="s">
        <v>13</v>
      </c>
      <c r="E54" s="25">
        <v>335836259</v>
      </c>
    </row>
    <row r="55" spans="1:5" ht="18" x14ac:dyDescent="0.25">
      <c r="A55" s="27" t="str">
        <f>VLOOKUP(B55,'[1]LISTADO ATM'!$A$2:$C$822,3,0)</f>
        <v>NORTE</v>
      </c>
      <c r="B55" s="4">
        <v>402</v>
      </c>
      <c r="C55" s="4" t="str">
        <f>VLOOKUP(B55,'[1]LISTADO ATM'!$A$2:$B$822,2,0)</f>
        <v xml:space="preserve">ATM La Sirena La Vega </v>
      </c>
      <c r="D55" s="4" t="s">
        <v>13</v>
      </c>
      <c r="E55" s="25">
        <v>335836261</v>
      </c>
    </row>
    <row r="56" spans="1:5" ht="18" x14ac:dyDescent="0.25">
      <c r="A56" s="27" t="str">
        <f>VLOOKUP(B56,'[1]LISTADO ATM'!$A$2:$C$822,3,0)</f>
        <v>DISTRITO NACIONAL</v>
      </c>
      <c r="B56" s="4">
        <v>976</v>
      </c>
      <c r="C56" s="4" t="str">
        <f>VLOOKUP(B56,'[1]LISTADO ATM'!$A$2:$B$822,2,0)</f>
        <v xml:space="preserve">ATM Oficina Diamond Plaza I </v>
      </c>
      <c r="D56" s="4" t="s">
        <v>13</v>
      </c>
      <c r="E56" s="25">
        <v>335836264</v>
      </c>
    </row>
    <row r="57" spans="1:5" ht="18" x14ac:dyDescent="0.25">
      <c r="A57" s="27" t="str">
        <f>VLOOKUP(B57,'[1]LISTADO ATM'!$A$2:$C$822,3,0)</f>
        <v>DISTRITO NACIONAL</v>
      </c>
      <c r="B57" s="4">
        <v>446</v>
      </c>
      <c r="C57" s="4" t="str">
        <f>VLOOKUP(B57,'[1]LISTADO ATM'!$A$2:$B$822,2,0)</f>
        <v>ATM Hipodromo V Centenario</v>
      </c>
      <c r="D57" s="4" t="s">
        <v>13</v>
      </c>
      <c r="E57" s="25">
        <v>335836267</v>
      </c>
    </row>
    <row r="58" spans="1:5" ht="18" x14ac:dyDescent="0.25">
      <c r="A58" s="27" t="str">
        <f>VLOOKUP(B58,'[1]LISTADO ATM'!$A$2:$C$822,3,0)</f>
        <v>DISTRITO NACIONAL</v>
      </c>
      <c r="B58" s="4">
        <v>801</v>
      </c>
      <c r="C58" s="4" t="str">
        <f>VLOOKUP(B58,'[1]LISTADO ATM'!$A$2:$B$822,2,0)</f>
        <v xml:space="preserve">ATM Galería 360 Food Court </v>
      </c>
      <c r="D58" s="4" t="s">
        <v>13</v>
      </c>
      <c r="E58" s="25">
        <v>335836269</v>
      </c>
    </row>
    <row r="59" spans="1:5" ht="18" x14ac:dyDescent="0.25">
      <c r="A59" s="27" t="str">
        <f>VLOOKUP(B59,'[1]LISTADO ATM'!$A$2:$C$822,3,0)</f>
        <v>DISTRITO NACIONAL</v>
      </c>
      <c r="B59" s="4">
        <v>957</v>
      </c>
      <c r="C59" s="4" t="str">
        <f>VLOOKUP(B59,'[1]LISTADO ATM'!$A$2:$B$822,2,0)</f>
        <v xml:space="preserve">ATM Oficina Venezuela </v>
      </c>
      <c r="D59" s="4" t="s">
        <v>13</v>
      </c>
      <c r="E59" s="25">
        <v>335836270</v>
      </c>
    </row>
    <row r="60" spans="1:5" ht="18.75" thickBot="1" x14ac:dyDescent="0.3">
      <c r="A60" s="5" t="s">
        <v>11</v>
      </c>
      <c r="B60" s="10">
        <f>COUNT(B50:B59)</f>
        <v>10</v>
      </c>
      <c r="C60" s="19"/>
      <c r="D60" s="29"/>
      <c r="E60" s="30"/>
    </row>
    <row r="61" spans="1:5" ht="15.75" thickBot="1" x14ac:dyDescent="0.3">
      <c r="E61" s="7"/>
    </row>
    <row r="62" spans="1:5" ht="18" x14ac:dyDescent="0.25">
      <c r="A62" s="43" t="s">
        <v>14</v>
      </c>
      <c r="B62" s="44"/>
      <c r="C62" s="44"/>
      <c r="D62" s="44"/>
      <c r="E62" s="45"/>
    </row>
    <row r="63" spans="1:5" ht="18" x14ac:dyDescent="0.25">
      <c r="A63" s="11" t="s">
        <v>5</v>
      </c>
      <c r="B63" s="2" t="s">
        <v>6</v>
      </c>
      <c r="C63" s="6" t="s">
        <v>7</v>
      </c>
      <c r="D63" s="24" t="s">
        <v>8</v>
      </c>
      <c r="E63" s="11" t="s">
        <v>9</v>
      </c>
    </row>
    <row r="64" spans="1:5" ht="18" x14ac:dyDescent="0.25">
      <c r="A64" s="4" t="str">
        <f>VLOOKUP(B64,'[1]LISTADO ATM'!$A$2:$C$822,3,0)</f>
        <v>SUR</v>
      </c>
      <c r="B64" s="4">
        <v>677</v>
      </c>
      <c r="C64" s="4" t="str">
        <f>VLOOKUP(B64,'[1]LISTADO ATM'!$A$2:$B$822,2,0)</f>
        <v>ATM PBG Villa Jaragua</v>
      </c>
      <c r="D64" s="26" t="s">
        <v>20</v>
      </c>
      <c r="E64" s="21">
        <v>335835690</v>
      </c>
    </row>
    <row r="65" spans="1:5" ht="18" x14ac:dyDescent="0.25">
      <c r="A65" s="4" t="str">
        <f>VLOOKUP(B65,'[1]LISTADO ATM'!$A$2:$C$822,3,0)</f>
        <v>DISTRITO NACIONAL</v>
      </c>
      <c r="B65" s="4">
        <v>54</v>
      </c>
      <c r="C65" s="4" t="str">
        <f>VLOOKUP(B65,'[1]LISTADO ATM'!$A$2:$B$822,2,0)</f>
        <v xml:space="preserve">ATM Autoservicio Galería 360 </v>
      </c>
      <c r="D65" s="26" t="s">
        <v>20</v>
      </c>
      <c r="E65" s="21">
        <v>335835674</v>
      </c>
    </row>
    <row r="66" spans="1:5" ht="18" x14ac:dyDescent="0.25">
      <c r="A66" s="4" t="str">
        <f>VLOOKUP(B66,'[1]LISTADO ATM'!$A$2:$C$822,3,0)</f>
        <v>DISTRITO NACIONAL</v>
      </c>
      <c r="B66" s="4">
        <v>410</v>
      </c>
      <c r="C66" s="4" t="str">
        <f>VLOOKUP(B66,'[1]LISTADO ATM'!$A$2:$B$822,2,0)</f>
        <v xml:space="preserve">ATM Oficina Las Palmas de Herrera II </v>
      </c>
      <c r="D66" s="26" t="s">
        <v>20</v>
      </c>
      <c r="E66" s="21">
        <v>335835813</v>
      </c>
    </row>
    <row r="67" spans="1:5" ht="18" x14ac:dyDescent="0.25">
      <c r="A67" s="4" t="str">
        <f>VLOOKUP(B67,'[1]LISTADO ATM'!$A$2:$C$822,3,0)</f>
        <v>NORTE</v>
      </c>
      <c r="B67" s="4">
        <v>8</v>
      </c>
      <c r="C67" s="4" t="str">
        <f>VLOOKUP(B67,'[1]LISTADO ATM'!$A$2:$B$822,2,0)</f>
        <v>ATM Autoservicio Yaque</v>
      </c>
      <c r="D67" s="26" t="s">
        <v>20</v>
      </c>
      <c r="E67" s="21">
        <v>335835852</v>
      </c>
    </row>
    <row r="68" spans="1:5" ht="18" x14ac:dyDescent="0.25">
      <c r="A68" s="4" t="str">
        <f>VLOOKUP(B68,'[1]LISTADO ATM'!$A$2:$C$822,3,0)</f>
        <v>DISTRITO NACIONAL</v>
      </c>
      <c r="B68" s="4">
        <v>241</v>
      </c>
      <c r="C68" s="4" t="str">
        <f>VLOOKUP(B68,'[1]LISTADO ATM'!$A$2:$B$822,2,0)</f>
        <v xml:space="preserve">ATM Palacio Nacional (Presidencia) </v>
      </c>
      <c r="D68" s="26" t="s">
        <v>20</v>
      </c>
      <c r="E68" s="21">
        <v>335835853</v>
      </c>
    </row>
    <row r="69" spans="1:5" ht="18" x14ac:dyDescent="0.25">
      <c r="A69" s="4" t="str">
        <f>VLOOKUP(B69,'[1]LISTADO ATM'!$A$2:$C$822,3,0)</f>
        <v>DISTRITO NACIONAL</v>
      </c>
      <c r="B69" s="4">
        <v>966</v>
      </c>
      <c r="C69" s="4" t="str">
        <f>VLOOKUP(B69,'[1]LISTADO ATM'!$A$2:$B$822,2,0)</f>
        <v>ATM Centro Medico Real</v>
      </c>
      <c r="D69" s="26" t="s">
        <v>20</v>
      </c>
      <c r="E69" s="21" t="s">
        <v>25</v>
      </c>
    </row>
    <row r="70" spans="1:5" ht="18" x14ac:dyDescent="0.25">
      <c r="A70" s="4" t="str">
        <f>VLOOKUP(B70,'[1]LISTADO ATM'!$A$2:$C$822,3,0)</f>
        <v>NORTE</v>
      </c>
      <c r="B70" s="4">
        <v>732</v>
      </c>
      <c r="C70" s="4" t="str">
        <f>VLOOKUP(B70,'[1]LISTADO ATM'!$A$2:$B$822,2,0)</f>
        <v xml:space="preserve">ATM Molino del Valle (Santiago) </v>
      </c>
      <c r="D70" s="26" t="s">
        <v>20</v>
      </c>
      <c r="E70" s="21">
        <v>335836091</v>
      </c>
    </row>
    <row r="71" spans="1:5" ht="18" x14ac:dyDescent="0.25">
      <c r="A71" s="4" t="str">
        <f>VLOOKUP(B71,'[1]LISTADO ATM'!$A$2:$C$822,3,0)</f>
        <v>SUR</v>
      </c>
      <c r="B71" s="4">
        <v>5</v>
      </c>
      <c r="C71" s="4" t="str">
        <f>VLOOKUP(B71,'[1]LISTADO ATM'!$A$2:$B$822,2,0)</f>
        <v>ATM Oficina Autoservicio Villa Ofelia (San Juan)</v>
      </c>
      <c r="D71" s="26" t="s">
        <v>24</v>
      </c>
      <c r="E71" s="21">
        <v>335836206</v>
      </c>
    </row>
    <row r="72" spans="1:5" ht="18" x14ac:dyDescent="0.25">
      <c r="A72" s="4" t="str">
        <f>VLOOKUP(B72,'[1]LISTADO ATM'!$A$2:$C$822,3,0)</f>
        <v>DISTRITO NACIONAL</v>
      </c>
      <c r="B72" s="4">
        <v>113</v>
      </c>
      <c r="C72" s="4" t="str">
        <f>VLOOKUP(B72,'[1]LISTADO ATM'!$A$2:$B$822,2,0)</f>
        <v xml:space="preserve">ATM Autoservicio Atalaya del Mar </v>
      </c>
      <c r="D72" s="26" t="s">
        <v>24</v>
      </c>
      <c r="E72" s="21">
        <v>335836252</v>
      </c>
    </row>
    <row r="73" spans="1:5" ht="18" x14ac:dyDescent="0.25">
      <c r="A73" s="4" t="str">
        <f>VLOOKUP(B73,'[1]LISTADO ATM'!$A$2:$C$822,3,0)</f>
        <v>NORTE</v>
      </c>
      <c r="B73" s="4">
        <v>142</v>
      </c>
      <c r="C73" s="4" t="str">
        <f>VLOOKUP(B73,'[1]LISTADO ATM'!$A$2:$B$822,2,0)</f>
        <v xml:space="preserve">ATM Centro de Caja Galerías Bonao </v>
      </c>
      <c r="D73" s="26" t="s">
        <v>20</v>
      </c>
      <c r="E73" s="21">
        <v>335836198</v>
      </c>
    </row>
    <row r="74" spans="1:5" ht="18" x14ac:dyDescent="0.25">
      <c r="A74" s="4" t="str">
        <f>VLOOKUP(B74,'[1]LISTADO ATM'!$A$2:$C$822,3,0)</f>
        <v>DISTRITO NACIONAL</v>
      </c>
      <c r="B74" s="4">
        <v>493</v>
      </c>
      <c r="C74" s="4" t="str">
        <f>VLOOKUP(B74,'[1]LISTADO ATM'!$A$2:$B$822,2,0)</f>
        <v xml:space="preserve">ATM Oficina Haina Occidental II </v>
      </c>
      <c r="D74" s="26" t="s">
        <v>20</v>
      </c>
      <c r="E74" s="21">
        <v>335835839</v>
      </c>
    </row>
    <row r="75" spans="1:5" ht="18.75" thickBot="1" x14ac:dyDescent="0.3">
      <c r="A75" s="5" t="s">
        <v>11</v>
      </c>
      <c r="B75" s="10">
        <f>COUNT(B64:B74)</f>
        <v>11</v>
      </c>
      <c r="C75" s="28"/>
      <c r="D75" s="23"/>
      <c r="E75" s="23"/>
    </row>
    <row r="76" spans="1:5" ht="15.75" thickBot="1" x14ac:dyDescent="0.3">
      <c r="E76" s="7"/>
    </row>
    <row r="77" spans="1:5" ht="18.75" thickBot="1" x14ac:dyDescent="0.3">
      <c r="A77" s="46" t="s">
        <v>12</v>
      </c>
      <c r="B77" s="47"/>
      <c r="D77" s="7"/>
      <c r="E77" s="7"/>
    </row>
    <row r="78" spans="1:5" ht="18.75" thickBot="1" x14ac:dyDescent="0.3">
      <c r="A78" s="33">
        <f>+B46+B60+B75</f>
        <v>48</v>
      </c>
      <c r="B78" s="34"/>
    </row>
    <row r="79" spans="1:5" ht="15.75" thickBot="1" x14ac:dyDescent="0.3">
      <c r="E79" s="7"/>
    </row>
    <row r="80" spans="1:5" ht="18.75" thickBot="1" x14ac:dyDescent="0.3">
      <c r="A80" s="40" t="s">
        <v>17</v>
      </c>
      <c r="B80" s="41"/>
      <c r="C80" s="41"/>
      <c r="D80" s="41"/>
      <c r="E80" s="42"/>
    </row>
    <row r="81" spans="1:5" ht="18" x14ac:dyDescent="0.25">
      <c r="A81" s="11" t="s">
        <v>5</v>
      </c>
      <c r="B81" s="11" t="s">
        <v>6</v>
      </c>
      <c r="C81" s="6" t="s">
        <v>7</v>
      </c>
      <c r="D81" s="57" t="s">
        <v>8</v>
      </c>
      <c r="E81" s="58"/>
    </row>
    <row r="82" spans="1:5" ht="18" x14ac:dyDescent="0.25">
      <c r="A82" s="4" t="str">
        <f>VLOOKUP(B82,'[1]LISTADO ATM'!$A$2:$C$822,3,0)</f>
        <v>DISTRITO NACIONAL</v>
      </c>
      <c r="B82" s="4">
        <v>911</v>
      </c>
      <c r="C82" s="4" t="str">
        <f>VLOOKUP(B82,'[1]LISTADO ATM'!$A$2:$B$822,2,0)</f>
        <v xml:space="preserve">ATM Oficina Venezuela II </v>
      </c>
      <c r="D82" s="35" t="s">
        <v>23</v>
      </c>
      <c r="E82" s="36"/>
    </row>
    <row r="83" spans="1:5" ht="18" x14ac:dyDescent="0.25">
      <c r="A83" s="4" t="str">
        <f>VLOOKUP(B83,'[1]LISTADO ATM'!$A$2:$C$822,3,0)</f>
        <v>DISTRITO NACIONAL</v>
      </c>
      <c r="B83" s="4">
        <v>578</v>
      </c>
      <c r="C83" s="4" t="str">
        <f>VLOOKUP(B83,'[1]LISTADO ATM'!$A$2:$B$822,2,0)</f>
        <v xml:space="preserve">ATM Procuraduría General de la República </v>
      </c>
      <c r="D83" s="35" t="s">
        <v>21</v>
      </c>
      <c r="E83" s="36"/>
    </row>
    <row r="84" spans="1:5" ht="18" x14ac:dyDescent="0.25">
      <c r="A84" s="4" t="str">
        <f>VLOOKUP(B84,'[1]LISTADO ATM'!$A$2:$C$822,3,0)</f>
        <v>DISTRITO NACIONAL</v>
      </c>
      <c r="B84" s="4">
        <v>113</v>
      </c>
      <c r="C84" s="4" t="str">
        <f>VLOOKUP(B84,'[1]LISTADO ATM'!$A$2:$B$822,2,0)</f>
        <v xml:space="preserve">ATM Autoservicio Atalaya del Mar </v>
      </c>
      <c r="D84" s="35" t="s">
        <v>21</v>
      </c>
      <c r="E84" s="36"/>
    </row>
    <row r="85" spans="1:5" ht="18" x14ac:dyDescent="0.25">
      <c r="A85" s="32" t="str">
        <f>VLOOKUP(B85,'[1]LISTADO ATM'!$A$2:$C$822,3,0)</f>
        <v>SUR</v>
      </c>
      <c r="B85" s="4">
        <v>89</v>
      </c>
      <c r="C85" s="4" t="str">
        <f>VLOOKUP(B85,'[1]LISTADO ATM'!$A$2:$B$822,2,0)</f>
        <v xml:space="preserve">ATM UNP El Cercado (San Juan) </v>
      </c>
      <c r="D85" s="35" t="s">
        <v>21</v>
      </c>
      <c r="E85" s="36"/>
    </row>
    <row r="86" spans="1:5" ht="18" x14ac:dyDescent="0.25">
      <c r="A86" s="32" t="str">
        <f>VLOOKUP(B86,'[1]LISTADO ATM'!$A$2:$C$822,3,0)</f>
        <v>NORTE</v>
      </c>
      <c r="B86" s="4">
        <v>138</v>
      </c>
      <c r="C86" s="4" t="str">
        <f>VLOOKUP(B86,'[1]LISTADO ATM'!$A$2:$B$822,2,0)</f>
        <v xml:space="preserve">ATM UNP Fantino </v>
      </c>
      <c r="D86" s="35" t="s">
        <v>21</v>
      </c>
      <c r="E86" s="36"/>
    </row>
    <row r="87" spans="1:5" ht="18" x14ac:dyDescent="0.25">
      <c r="A87" s="32" t="str">
        <f>VLOOKUP(B87,'[1]LISTADO ATM'!$A$2:$C$822,3,0)</f>
        <v>DISTRITO NACIONAL</v>
      </c>
      <c r="B87" s="4">
        <v>246</v>
      </c>
      <c r="C87" s="4" t="str">
        <f>VLOOKUP(B87,'[1]LISTADO ATM'!$A$2:$B$822,2,0)</f>
        <v xml:space="preserve">ATM Oficina Torre BR (Lobby) </v>
      </c>
      <c r="D87" s="35" t="s">
        <v>21</v>
      </c>
      <c r="E87" s="36"/>
    </row>
    <row r="88" spans="1:5" ht="18" x14ac:dyDescent="0.25">
      <c r="A88" s="32" t="str">
        <f>VLOOKUP(B88,'[1]LISTADO ATM'!$A$2:$C$822,3,0)</f>
        <v>NORTE</v>
      </c>
      <c r="B88" s="4">
        <v>332</v>
      </c>
      <c r="C88" s="4" t="str">
        <f>VLOOKUP(B88,'[1]LISTADO ATM'!$A$2:$B$822,2,0)</f>
        <v>ATM Estación Sigma (Cotuí)</v>
      </c>
      <c r="D88" s="35" t="s">
        <v>21</v>
      </c>
      <c r="E88" s="36"/>
    </row>
    <row r="89" spans="1:5" ht="18" x14ac:dyDescent="0.25">
      <c r="A89" s="32" t="str">
        <f>VLOOKUP(B89,'[1]LISTADO ATM'!$A$2:$C$822,3,0)</f>
        <v>NORTE</v>
      </c>
      <c r="B89" s="4">
        <v>603</v>
      </c>
      <c r="C89" s="4" t="str">
        <f>VLOOKUP(B89,'[1]LISTADO ATM'!$A$2:$B$822,2,0)</f>
        <v xml:space="preserve">ATM Zona Franca (Santiago) II </v>
      </c>
      <c r="D89" s="35" t="s">
        <v>21</v>
      </c>
      <c r="E89" s="36"/>
    </row>
    <row r="90" spans="1:5" ht="18" x14ac:dyDescent="0.25">
      <c r="A90" s="32" t="str">
        <f>VLOOKUP(B90,'[1]LISTADO ATM'!$A$2:$C$822,3,0)</f>
        <v>DISTRITO NACIONAL</v>
      </c>
      <c r="B90" s="4">
        <v>883</v>
      </c>
      <c r="C90" s="4" t="str">
        <f>VLOOKUP(B90,'[1]LISTADO ATM'!$A$2:$B$822,2,0)</f>
        <v xml:space="preserve">ATM Oficina Filadelfia Plaza </v>
      </c>
      <c r="D90" s="35" t="s">
        <v>21</v>
      </c>
      <c r="E90" s="36"/>
    </row>
    <row r="91" spans="1:5" ht="18" x14ac:dyDescent="0.25">
      <c r="A91" s="32" t="str">
        <f>VLOOKUP(B91,'[1]LISTADO ATM'!$A$2:$C$822,3,0)</f>
        <v>DISTRITO NACIONAL</v>
      </c>
      <c r="B91" s="4">
        <v>979</v>
      </c>
      <c r="C91" s="4" t="str">
        <f>VLOOKUP(B91,'[1]LISTADO ATM'!$A$2:$B$822,2,0)</f>
        <v xml:space="preserve">ATM Oficina Luperón I </v>
      </c>
      <c r="D91" s="35" t="s">
        <v>21</v>
      </c>
      <c r="E91" s="36"/>
    </row>
    <row r="92" spans="1:5" ht="18" x14ac:dyDescent="0.25">
      <c r="A92" s="4" t="str">
        <f>VLOOKUP(B92,'[1]LISTADO ATM'!$A$2:$C$822,3,0)</f>
        <v>ESTE</v>
      </c>
      <c r="B92" s="4">
        <v>121</v>
      </c>
      <c r="C92" s="4" t="str">
        <f>VLOOKUP(B92,'[1]LISTADO ATM'!$A$2:$B$822,2,0)</f>
        <v xml:space="preserve">ATM Oficina Bayaguana </v>
      </c>
      <c r="D92" s="35" t="s">
        <v>21</v>
      </c>
      <c r="E92" s="36"/>
    </row>
    <row r="93" spans="1:5" ht="18" x14ac:dyDescent="0.25">
      <c r="A93" s="32" t="str">
        <f>VLOOKUP(B93,'[1]LISTADO ATM'!$A$2:$C$822,3,0)</f>
        <v>DISTRITO NACIONAL</v>
      </c>
      <c r="B93" s="4">
        <v>314</v>
      </c>
      <c r="C93" s="4" t="str">
        <f>VLOOKUP(B93,'[1]LISTADO ATM'!$A$2:$B$822,2,0)</f>
        <v xml:space="preserve">ATM UNP Cambita Garabito (San Cristóbal) </v>
      </c>
      <c r="D93" s="35" t="s">
        <v>21</v>
      </c>
      <c r="E93" s="36"/>
    </row>
    <row r="94" spans="1:5" ht="18" x14ac:dyDescent="0.25">
      <c r="A94" s="32" t="str">
        <f>VLOOKUP(B94,'[1]LISTADO ATM'!$A$2:$C$822,3,0)</f>
        <v>NORTE</v>
      </c>
      <c r="B94" s="4">
        <v>315</v>
      </c>
      <c r="C94" s="4" t="str">
        <f>VLOOKUP(B94,'[1]LISTADO ATM'!$A$2:$B$822,2,0)</f>
        <v xml:space="preserve">ATM Oficina Estrella Sadalá </v>
      </c>
      <c r="D94" s="35" t="s">
        <v>21</v>
      </c>
      <c r="E94" s="36"/>
    </row>
    <row r="95" spans="1:5" ht="18" x14ac:dyDescent="0.25">
      <c r="A95" s="32" t="str">
        <f>VLOOKUP(B95,'[1]LISTADO ATM'!$A$2:$C$822,3,0)</f>
        <v>ESTE</v>
      </c>
      <c r="B95" s="4">
        <v>345</v>
      </c>
      <c r="C95" s="4" t="str">
        <f>VLOOKUP(B95,'[1]LISTADO ATM'!$A$2:$B$822,2,0)</f>
        <v>ATM Ofic. Yamasa II</v>
      </c>
      <c r="D95" s="35" t="s">
        <v>21</v>
      </c>
      <c r="E95" s="36"/>
    </row>
    <row r="96" spans="1:5" ht="18" x14ac:dyDescent="0.25">
      <c r="A96" s="32" t="str">
        <f>VLOOKUP(B96,'[1]LISTADO ATM'!$A$2:$C$822,3,0)</f>
        <v>NORTE</v>
      </c>
      <c r="B96" s="4">
        <v>633</v>
      </c>
      <c r="C96" s="4" t="str">
        <f>VLOOKUP(B96,'[1]LISTADO ATM'!$A$2:$B$822,2,0)</f>
        <v xml:space="preserve">ATM Autobanco Las Colinas </v>
      </c>
      <c r="D96" s="35" t="s">
        <v>21</v>
      </c>
      <c r="E96" s="36"/>
    </row>
    <row r="97" spans="1:5" ht="18" x14ac:dyDescent="0.25">
      <c r="A97" s="32" t="str">
        <f>VLOOKUP(B97,'[1]LISTADO ATM'!$A$2:$C$822,3,0)</f>
        <v>ESTE</v>
      </c>
      <c r="B97" s="4">
        <v>673</v>
      </c>
      <c r="C97" s="4" t="str">
        <f>VLOOKUP(B97,'[1]LISTADO ATM'!$A$2:$B$822,2,0)</f>
        <v>ATM Clínica Dr. Cruz Jiminián</v>
      </c>
      <c r="D97" s="35" t="s">
        <v>21</v>
      </c>
      <c r="E97" s="36"/>
    </row>
    <row r="98" spans="1:5" ht="18" x14ac:dyDescent="0.25">
      <c r="A98" s="32" t="str">
        <f>VLOOKUP(B98,'[1]LISTADO ATM'!$A$2:$C$822,3,0)</f>
        <v>NORTE</v>
      </c>
      <c r="B98" s="4">
        <v>864</v>
      </c>
      <c r="C98" s="4" t="str">
        <f>VLOOKUP(B98,'[1]LISTADO ATM'!$A$2:$B$822,2,0)</f>
        <v xml:space="preserve">ATM Palmares Mall (San Francisco) </v>
      </c>
      <c r="D98" s="35" t="s">
        <v>23</v>
      </c>
      <c r="E98" s="36"/>
    </row>
    <row r="99" spans="1:5" ht="18" x14ac:dyDescent="0.25">
      <c r="A99" s="32" t="str">
        <f>VLOOKUP(B99,'[1]LISTADO ATM'!$A$2:$C$822,3,0)</f>
        <v>NORTE</v>
      </c>
      <c r="B99" s="4">
        <v>877</v>
      </c>
      <c r="C99" s="4" t="str">
        <f>VLOOKUP(B99,'[1]LISTADO ATM'!$A$2:$B$822,2,0)</f>
        <v xml:space="preserve">ATM Estación Los Samanes (Ranchito, La Vega) </v>
      </c>
      <c r="D99" s="35" t="s">
        <v>23</v>
      </c>
      <c r="E99" s="36"/>
    </row>
    <row r="100" spans="1:5" ht="18" x14ac:dyDescent="0.25">
      <c r="A100" s="32" t="str">
        <f>VLOOKUP(B100,'[1]LISTADO ATM'!$A$2:$C$822,3,0)</f>
        <v>NORTE</v>
      </c>
      <c r="B100" s="4">
        <v>903</v>
      </c>
      <c r="C100" s="4" t="str">
        <f>VLOOKUP(B100,'[1]LISTADO ATM'!$A$2:$B$822,2,0)</f>
        <v xml:space="preserve">ATM Oficina La Vega Real I </v>
      </c>
      <c r="D100" s="35" t="s">
        <v>23</v>
      </c>
      <c r="E100" s="36"/>
    </row>
    <row r="101" spans="1:5" ht="18.75" thickBot="1" x14ac:dyDescent="0.3">
      <c r="A101" s="5" t="s">
        <v>11</v>
      </c>
      <c r="B101" s="10">
        <f>COUNT(B82:B100)</f>
        <v>19</v>
      </c>
      <c r="C101" s="28"/>
      <c r="D101" s="23"/>
      <c r="E101" s="23"/>
    </row>
    <row r="102" spans="1:5" x14ac:dyDescent="0.25">
      <c r="B102"/>
    </row>
    <row r="103" spans="1:5" x14ac:dyDescent="0.25">
      <c r="B103"/>
    </row>
    <row r="104" spans="1:5" x14ac:dyDescent="0.25">
      <c r="B104"/>
    </row>
    <row r="105" spans="1:5" x14ac:dyDescent="0.25">
      <c r="B105"/>
    </row>
    <row r="106" spans="1:5" x14ac:dyDescent="0.25">
      <c r="B106"/>
    </row>
    <row r="107" spans="1:5" x14ac:dyDescent="0.25">
      <c r="B107"/>
    </row>
    <row r="108" spans="1:5" x14ac:dyDescent="0.25">
      <c r="B108"/>
    </row>
    <row r="109" spans="1:5" x14ac:dyDescent="0.25">
      <c r="B109"/>
    </row>
    <row r="110" spans="1:5" x14ac:dyDescent="0.25">
      <c r="B110"/>
    </row>
    <row r="111" spans="1:5" x14ac:dyDescent="0.25">
      <c r="B111"/>
    </row>
  </sheetData>
  <mergeCells count="32">
    <mergeCell ref="D99:E99"/>
    <mergeCell ref="D100:E100"/>
    <mergeCell ref="D82:E82"/>
    <mergeCell ref="D83:E83"/>
    <mergeCell ref="A80:E80"/>
    <mergeCell ref="D81:E81"/>
    <mergeCell ref="D94:E94"/>
    <mergeCell ref="D95:E95"/>
    <mergeCell ref="D96:E96"/>
    <mergeCell ref="D92:E92"/>
    <mergeCell ref="D85:E85"/>
    <mergeCell ref="D84:E84"/>
    <mergeCell ref="D97:E97"/>
    <mergeCell ref="D98:E98"/>
    <mergeCell ref="A1:E1"/>
    <mergeCell ref="A2:E2"/>
    <mergeCell ref="A7:E7"/>
    <mergeCell ref="C10:E10"/>
    <mergeCell ref="A12:E12"/>
    <mergeCell ref="C15:E15"/>
    <mergeCell ref="A17:E17"/>
    <mergeCell ref="A48:E48"/>
    <mergeCell ref="A62:E62"/>
    <mergeCell ref="A77:B77"/>
    <mergeCell ref="A78:B78"/>
    <mergeCell ref="D86:E86"/>
    <mergeCell ref="D87:E87"/>
    <mergeCell ref="D93:E93"/>
    <mergeCell ref="D88:E88"/>
    <mergeCell ref="D89:E89"/>
    <mergeCell ref="D90:E90"/>
    <mergeCell ref="D91:E91"/>
  </mergeCells>
  <phoneticPr fontId="11" type="noConversion"/>
  <conditionalFormatting sqref="E73">
    <cfRule type="duplicateValues" dxfId="41" priority="50"/>
    <cfRule type="duplicateValues" dxfId="40" priority="51"/>
  </conditionalFormatting>
  <conditionalFormatting sqref="E73">
    <cfRule type="duplicateValues" dxfId="39" priority="49"/>
  </conditionalFormatting>
  <conditionalFormatting sqref="E73">
    <cfRule type="duplicateValues" dxfId="38" priority="48"/>
  </conditionalFormatting>
  <conditionalFormatting sqref="E73">
    <cfRule type="duplicateValues" dxfId="37" priority="46"/>
    <cfRule type="duplicateValues" dxfId="36" priority="47"/>
  </conditionalFormatting>
  <conditionalFormatting sqref="E73">
    <cfRule type="duplicateValues" dxfId="35" priority="43"/>
    <cfRule type="duplicateValues" dxfId="34" priority="44"/>
    <cfRule type="duplicateValues" dxfId="33" priority="45"/>
  </conditionalFormatting>
  <conditionalFormatting sqref="E74">
    <cfRule type="duplicateValues" dxfId="32" priority="7"/>
  </conditionalFormatting>
  <conditionalFormatting sqref="E74">
    <cfRule type="duplicateValues" dxfId="31" priority="6"/>
  </conditionalFormatting>
  <conditionalFormatting sqref="E74">
    <cfRule type="duplicateValues" dxfId="30" priority="33"/>
  </conditionalFormatting>
  <conditionalFormatting sqref="E74">
    <cfRule type="duplicateValues" dxfId="29" priority="32"/>
  </conditionalFormatting>
  <conditionalFormatting sqref="E74">
    <cfRule type="duplicateValues" dxfId="28" priority="30"/>
    <cfRule type="duplicateValues" dxfId="27" priority="31"/>
  </conditionalFormatting>
  <conditionalFormatting sqref="E74">
    <cfRule type="duplicateValues" dxfId="26" priority="27"/>
    <cfRule type="duplicateValues" dxfId="25" priority="28"/>
    <cfRule type="duplicateValues" dxfId="24" priority="29"/>
  </conditionalFormatting>
  <conditionalFormatting sqref="E74">
    <cfRule type="duplicateValues" dxfId="23" priority="26"/>
  </conditionalFormatting>
  <conditionalFormatting sqref="E74">
    <cfRule type="duplicateValues" dxfId="22" priority="25"/>
  </conditionalFormatting>
  <conditionalFormatting sqref="E74">
    <cfRule type="duplicateValues" dxfId="21" priority="24"/>
  </conditionalFormatting>
  <conditionalFormatting sqref="E74">
    <cfRule type="duplicateValues" dxfId="20" priority="23"/>
  </conditionalFormatting>
  <conditionalFormatting sqref="E74">
    <cfRule type="duplicateValues" dxfId="19" priority="22"/>
  </conditionalFormatting>
  <conditionalFormatting sqref="E74">
    <cfRule type="duplicateValues" dxfId="18" priority="21"/>
  </conditionalFormatting>
  <conditionalFormatting sqref="E74">
    <cfRule type="duplicateValues" dxfId="17" priority="19"/>
    <cfRule type="duplicateValues" dxfId="16" priority="20"/>
  </conditionalFormatting>
  <conditionalFormatting sqref="E74">
    <cfRule type="duplicateValues" dxfId="15" priority="18"/>
  </conditionalFormatting>
  <conditionalFormatting sqref="E74">
    <cfRule type="duplicateValues" dxfId="14" priority="17"/>
  </conditionalFormatting>
  <conditionalFormatting sqref="E74">
    <cfRule type="duplicateValues" dxfId="13" priority="16"/>
  </conditionalFormatting>
  <conditionalFormatting sqref="E74">
    <cfRule type="duplicateValues" dxfId="12" priority="14"/>
    <cfRule type="duplicateValues" dxfId="11" priority="15"/>
  </conditionalFormatting>
  <conditionalFormatting sqref="E74">
    <cfRule type="duplicateValues" dxfId="10" priority="13"/>
  </conditionalFormatting>
  <conditionalFormatting sqref="E74">
    <cfRule type="duplicateValues" dxfId="9" priority="11"/>
    <cfRule type="duplicateValues" dxfId="8" priority="12"/>
  </conditionalFormatting>
  <conditionalFormatting sqref="E74">
    <cfRule type="duplicateValues" dxfId="7" priority="8"/>
    <cfRule type="duplicateValues" dxfId="6" priority="9"/>
    <cfRule type="duplicateValues" dxfId="5" priority="10"/>
  </conditionalFormatting>
  <conditionalFormatting sqref="E74">
    <cfRule type="duplicateValues" dxfId="4" priority="5"/>
  </conditionalFormatting>
  <conditionalFormatting sqref="E74">
    <cfRule type="duplicateValues" dxfId="3" priority="4"/>
  </conditionalFormatting>
  <conditionalFormatting sqref="E74">
    <cfRule type="duplicateValues" dxfId="2" priority="2"/>
    <cfRule type="duplicateValues" dxfId="1" priority="3"/>
  </conditionalFormatting>
  <conditionalFormatting sqref="E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2021-03-28T08:47:52Z</dcterms:modified>
</cp:coreProperties>
</file>