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9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</sheets>
  <externalReferences>
    <externalReference r:id="rId3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" l="1"/>
  <c r="C124" i="1"/>
  <c r="B125" i="1"/>
  <c r="A121" i="1"/>
  <c r="A122" i="1"/>
  <c r="A123" i="1"/>
  <c r="C121" i="1"/>
  <c r="C122" i="1"/>
  <c r="C123" i="1"/>
  <c r="B185" i="1"/>
  <c r="B80" i="1" l="1"/>
  <c r="B141" i="1"/>
  <c r="A118" i="1"/>
  <c r="A119" i="1"/>
  <c r="A120" i="1"/>
  <c r="C119" i="1"/>
  <c r="C120" i="1"/>
  <c r="A138" i="1"/>
  <c r="C138" i="1"/>
  <c r="A180" i="1"/>
  <c r="A181" i="1"/>
  <c r="A182" i="1"/>
  <c r="A183" i="1"/>
  <c r="C180" i="1"/>
  <c r="C181" i="1"/>
  <c r="C182" i="1"/>
  <c r="C183" i="1"/>
  <c r="C184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A136" i="1"/>
  <c r="A137" i="1"/>
  <c r="C136" i="1"/>
  <c r="C137" i="1"/>
  <c r="A115" i="1"/>
  <c r="A116" i="1"/>
  <c r="A117" i="1"/>
  <c r="C115" i="1"/>
  <c r="C116" i="1"/>
  <c r="C117" i="1"/>
  <c r="C118" i="1"/>
  <c r="C111" i="1" l="1"/>
  <c r="C112" i="1"/>
  <c r="C113" i="1"/>
  <c r="C114" i="1"/>
  <c r="C79" i="1"/>
  <c r="A111" i="1"/>
  <c r="A112" i="1"/>
  <c r="A113" i="1"/>
  <c r="A114" i="1"/>
  <c r="A79" i="1"/>
  <c r="C162" i="1" l="1"/>
  <c r="A162" i="1"/>
  <c r="C161" i="1"/>
  <c r="A161" i="1"/>
  <c r="C160" i="1"/>
  <c r="A160" i="1"/>
  <c r="C159" i="1"/>
  <c r="A159" i="1"/>
  <c r="C158" i="1"/>
  <c r="A158" i="1"/>
  <c r="C157" i="1"/>
  <c r="A157" i="1"/>
  <c r="B150" i="1"/>
  <c r="C149" i="1"/>
  <c r="A149" i="1"/>
  <c r="C87" i="1"/>
  <c r="A87" i="1"/>
  <c r="C148" i="1"/>
  <c r="A148" i="1"/>
  <c r="C147" i="1"/>
  <c r="A147" i="1"/>
  <c r="C146" i="1"/>
  <c r="A146" i="1"/>
  <c r="C145" i="1"/>
  <c r="A145" i="1"/>
  <c r="C135" i="1"/>
  <c r="A135" i="1"/>
  <c r="C134" i="1"/>
  <c r="A134" i="1"/>
  <c r="C133" i="1"/>
  <c r="A133" i="1"/>
  <c r="C132" i="1"/>
  <c r="A132" i="1"/>
  <c r="C131" i="1"/>
  <c r="A131" i="1"/>
  <c r="C75" i="1"/>
  <c r="A75" i="1"/>
  <c r="C74" i="1"/>
  <c r="A74" i="1"/>
  <c r="C73" i="1"/>
  <c r="A73" i="1"/>
  <c r="C130" i="1"/>
  <c r="A130" i="1"/>
  <c r="C129" i="1"/>
  <c r="A129" i="1"/>
  <c r="C72" i="1"/>
  <c r="A72" i="1"/>
  <c r="C76" i="1"/>
  <c r="A76" i="1"/>
  <c r="C71" i="1"/>
  <c r="A71" i="1"/>
  <c r="C110" i="1"/>
  <c r="A110" i="1"/>
  <c r="C70" i="1"/>
  <c r="A70" i="1"/>
  <c r="C78" i="1"/>
  <c r="A78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69" i="1"/>
  <c r="A69" i="1"/>
  <c r="C98" i="1"/>
  <c r="A98" i="1"/>
  <c r="C97" i="1"/>
  <c r="A97" i="1"/>
  <c r="C96" i="1"/>
  <c r="C68" i="1"/>
  <c r="A68" i="1"/>
  <c r="C95" i="1"/>
  <c r="A95" i="1"/>
  <c r="C94" i="1"/>
  <c r="A94" i="1"/>
  <c r="C93" i="1"/>
  <c r="A93" i="1"/>
  <c r="C92" i="1"/>
  <c r="C67" i="1"/>
  <c r="A67" i="1"/>
  <c r="C77" i="1"/>
  <c r="A77" i="1"/>
  <c r="C66" i="1"/>
  <c r="A66" i="1"/>
  <c r="C65" i="1"/>
  <c r="A65" i="1"/>
  <c r="B88" i="1"/>
  <c r="C86" i="1"/>
  <c r="A86" i="1"/>
  <c r="C85" i="1"/>
  <c r="A85" i="1"/>
  <c r="C84" i="1"/>
  <c r="A84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A153" i="1" l="1"/>
</calcChain>
</file>

<file path=xl/sharedStrings.xml><?xml version="1.0" encoding="utf-8"?>
<sst xmlns="http://schemas.openxmlformats.org/spreadsheetml/2006/main" count="210" uniqueCount="40">
  <si>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</si>
  <si>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</si>
  <si>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</si>
  <si>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</si>
  <si>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</si>
  <si>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</si>
  <si>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</si>
  <si>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</si>
  <si>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</si>
  <si>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</si>
  <si>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</si>
  <si>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</si>
  <si>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</si>
  <si>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</si>
  <si>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</si>
  <si>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</si>
  <si>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</si>
  <si>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</si>
  <si>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</si>
  <si>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Gaveta de Rechazo Llena</t>
  </si>
  <si>
    <t>3 Gavetas Vacías</t>
  </si>
  <si>
    <t>Abastecido</t>
  </si>
  <si>
    <t>2 Gavetas Vacías y 1 Fallando</t>
  </si>
  <si>
    <t>Gaveta De deposito Llena</t>
  </si>
  <si>
    <t>335836384 </t>
  </si>
  <si>
    <t>1 Gavetas Vacías y 2 Fallando</t>
  </si>
  <si>
    <t>335836396 </t>
  </si>
  <si>
    <t>335836749 </t>
  </si>
  <si>
    <t>335836930 </t>
  </si>
  <si>
    <t>Solucionado</t>
  </si>
  <si>
    <t>335837025 </t>
  </si>
  <si>
    <t>335837041 </t>
  </si>
  <si>
    <t>335837037 </t>
  </si>
  <si>
    <t>335837063 </t>
  </si>
  <si>
    <t>335837152 </t>
  </si>
  <si>
    <t>335837420 </t>
  </si>
  <si>
    <t>335837424 </t>
  </si>
  <si>
    <t>335837556 </t>
  </si>
  <si>
    <t>335837593 </t>
  </si>
  <si>
    <t>335837738 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</si>
</sst>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10" borderId="0" xfId="0" applyFill="1"/>
    <xf numFmtId="0" fontId="6" fillId="12" borderId="3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abSelected="1" topLeftCell="A115" zoomScale="80" zoomScaleNormal="80" workbookViewId="0">
      <selection activeCell="C122" sqref="C122"/>
    </sheetView>
  </sheetViews>
  <sheetFormatPr baseColWidth="10" defaultColWidth="52.7109375" defaultRowHeight="15" x14ac:dyDescent="0.25"/>
  <cols>
    <col min="1" max="1" width="25.7109375" bestFit="1" customWidth="1"/>
    <col min="2" max="2" width="18" style="7" bestFit="1" customWidth="1"/>
    <col min="3" max="3" width="57.42578125" bestFit="1" customWidth="1"/>
    <col min="4" max="4" width="39.28515625" bestFit="1" customWidth="1"/>
    <col min="5" max="5" width="24.28515625" customWidth="1"/>
  </cols>
  <sheetData>
    <row r="1" spans="1:5" ht="22.5" customHeight="1" x14ac:dyDescent="0.25">
      <c r="A1" s="50" t="s">
        <v>1</v>
      </c>
      <c r="B1" s="51"/>
      <c r="C1" s="51"/>
      <c r="D1" s="51"/>
      <c r="E1" s="52"/>
    </row>
    <row r="2" spans="1:5" ht="25.5" customHeight="1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44284.25</v>
      </c>
      <c r="C4" s="1"/>
      <c r="D4" s="1"/>
      <c r="E4" s="16"/>
    </row>
    <row r="5" spans="1:5" ht="18.75" thickBot="1" x14ac:dyDescent="0.3">
      <c r="A5" s="12" t="s">
        <v>3</v>
      </c>
      <c r="B5" s="14">
        <v>44284.708333333336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customHeight="1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7" t="s">
        <v>8</v>
      </c>
      <c r="E8" s="17" t="s">
        <v>9</v>
      </c>
    </row>
    <row r="9" spans="1:5" ht="18" x14ac:dyDescent="0.25">
      <c r="A9" s="8" t="str">
        <f>VLOOKUP(B9,'[1]LISTADO ATM'!$A$2:$C$822,3,0)</f>
        <v>SUR</v>
      </c>
      <c r="B9" s="4">
        <v>252</v>
      </c>
      <c r="C9" s="26" t="str">
        <f>VLOOKUP(B9,'[1]LISTADO ATM'!$A$2:$B$822,2,0)</f>
        <v xml:space="preserve">ATM Banco Agrícola (Barahona) </v>
      </c>
      <c r="D9" s="22" t="s">
        <v>21</v>
      </c>
      <c r="E9" s="25">
        <v>335836002</v>
      </c>
    </row>
    <row r="10" spans="1:5" ht="18" x14ac:dyDescent="0.25">
      <c r="A10" s="8" t="str">
        <f>VLOOKUP(B10,'[1]LISTADO ATM'!$A$2:$C$822,3,0)</f>
        <v>ESTE</v>
      </c>
      <c r="B10" s="4">
        <v>114</v>
      </c>
      <c r="C10" s="26" t="str">
        <f>VLOOKUP(B10,'[1]LISTADO ATM'!$A$2:$B$822,2,0)</f>
        <v xml:space="preserve">ATM Oficina Hato Mayor </v>
      </c>
      <c r="D10" s="22" t="s">
        <v>21</v>
      </c>
      <c r="E10" s="25">
        <v>335836263</v>
      </c>
    </row>
    <row r="11" spans="1:5" ht="18" x14ac:dyDescent="0.25">
      <c r="A11" s="8" t="str">
        <f>VLOOKUP(B11,'[1]LISTADO ATM'!$A$2:$C$822,3,0)</f>
        <v>NORTE</v>
      </c>
      <c r="B11" s="4">
        <v>144</v>
      </c>
      <c r="C11" s="26" t="str">
        <f>VLOOKUP(B11,'[1]LISTADO ATM'!$A$2:$B$822,2,0)</f>
        <v xml:space="preserve">ATM Oficina Villa Altagracia </v>
      </c>
      <c r="D11" s="22" t="s">
        <v>21</v>
      </c>
      <c r="E11" s="25">
        <v>335836229</v>
      </c>
    </row>
    <row r="12" spans="1:5" ht="18" x14ac:dyDescent="0.25">
      <c r="A12" s="8" t="str">
        <f>VLOOKUP(B12,'[1]LISTADO ATM'!$A$2:$C$822,3,0)</f>
        <v>NORTE</v>
      </c>
      <c r="B12" s="4">
        <v>93</v>
      </c>
      <c r="C12" s="26" t="str">
        <f>VLOOKUP(B12,'[1]LISTADO ATM'!$A$2:$B$822,2,0)</f>
        <v xml:space="preserve">ATM Oficina Cotuí </v>
      </c>
      <c r="D12" s="22" t="s">
        <v>21</v>
      </c>
      <c r="E12" s="25">
        <v>335836318</v>
      </c>
    </row>
    <row r="13" spans="1:5" ht="18" x14ac:dyDescent="0.25">
      <c r="A13" s="8" t="str">
        <f>VLOOKUP(B13,'[1]LISTADO ATM'!$A$2:$C$822,3,0)</f>
        <v>ESTE</v>
      </c>
      <c r="B13" s="4">
        <v>121</v>
      </c>
      <c r="C13" s="26" t="str">
        <f>VLOOKUP(B13,'[1]LISTADO ATM'!$A$2:$B$822,2,0)</f>
        <v xml:space="preserve">ATM Oficina Bayaguana </v>
      </c>
      <c r="D13" s="22" t="s">
        <v>21</v>
      </c>
      <c r="E13" s="25">
        <v>335836303</v>
      </c>
    </row>
    <row r="14" spans="1:5" ht="18" x14ac:dyDescent="0.25">
      <c r="A14" s="8" t="str">
        <f>VLOOKUP(B14,'[1]LISTADO ATM'!$A$2:$C$822,3,0)</f>
        <v>DISTRITO NACIONAL</v>
      </c>
      <c r="B14" s="4">
        <v>153</v>
      </c>
      <c r="C14" s="26" t="str">
        <f>VLOOKUP(B14,'[1]LISTADO ATM'!$A$2:$B$822,2,0)</f>
        <v xml:space="preserve">ATM Rehabilitación </v>
      </c>
      <c r="D14" s="22" t="s">
        <v>21</v>
      </c>
      <c r="E14" s="25">
        <v>335836037</v>
      </c>
    </row>
    <row r="15" spans="1:5" ht="18" x14ac:dyDescent="0.25">
      <c r="A15" s="8" t="str">
        <f>VLOOKUP(B15,'[1]LISTADO ATM'!$A$2:$C$822,3,0)</f>
        <v>ESTE</v>
      </c>
      <c r="B15" s="4">
        <v>211</v>
      </c>
      <c r="C15" s="26" t="str">
        <f>VLOOKUP(B15,'[1]LISTADO ATM'!$A$2:$B$822,2,0)</f>
        <v xml:space="preserve">ATM Oficina La Romana I </v>
      </c>
      <c r="D15" s="22" t="s">
        <v>21</v>
      </c>
      <c r="E15" s="25">
        <v>335836230</v>
      </c>
    </row>
    <row r="16" spans="1:5" ht="18" x14ac:dyDescent="0.25">
      <c r="A16" s="8" t="str">
        <f>VLOOKUP(B16,'[1]LISTADO ATM'!$A$2:$C$822,3,0)</f>
        <v>ESTE</v>
      </c>
      <c r="B16" s="4">
        <v>772</v>
      </c>
      <c r="C16" s="26" t="str">
        <f>VLOOKUP(B16,'[1]LISTADO ATM'!$A$2:$B$822,2,0)</f>
        <v xml:space="preserve">ATM UNP Yamasá </v>
      </c>
      <c r="D16" s="22" t="s">
        <v>21</v>
      </c>
      <c r="E16" s="25">
        <v>335836333</v>
      </c>
    </row>
    <row r="17" spans="1:5" ht="18" x14ac:dyDescent="0.25">
      <c r="A17" s="8" t="str">
        <f>VLOOKUP(B17,'[1]LISTADO ATM'!$A$2:$C$822,3,0)</f>
        <v>ESTE</v>
      </c>
      <c r="B17" s="4">
        <v>830</v>
      </c>
      <c r="C17" s="26" t="str">
        <f>VLOOKUP(B17,'[1]LISTADO ATM'!$A$2:$B$822,2,0)</f>
        <v xml:space="preserve">ATM UNP Sabana Grande de Boyá </v>
      </c>
      <c r="D17" s="22" t="s">
        <v>21</v>
      </c>
      <c r="E17" s="25" t="s">
        <v>26</v>
      </c>
    </row>
    <row r="18" spans="1:5" ht="18" x14ac:dyDescent="0.25">
      <c r="A18" s="8" t="str">
        <f>VLOOKUP(B18,'[1]LISTADO ATM'!$A$2:$C$822,3,0)</f>
        <v>NORTE</v>
      </c>
      <c r="B18" s="4">
        <v>888</v>
      </c>
      <c r="C18" s="26" t="str">
        <f>VLOOKUP(B18,'[1]LISTADO ATM'!$A$2:$B$822,2,0)</f>
        <v>ATM Oficina galeria 56 II (SFM)</v>
      </c>
      <c r="D18" s="22" t="s">
        <v>21</v>
      </c>
      <c r="E18" s="25">
        <v>335836738</v>
      </c>
    </row>
    <row r="19" spans="1:5" ht="18" x14ac:dyDescent="0.25">
      <c r="A19" s="8" t="str">
        <f>VLOOKUP(B19,'[1]LISTADO ATM'!$A$2:$C$822,3,0)</f>
        <v>ESTE</v>
      </c>
      <c r="B19" s="4">
        <v>912</v>
      </c>
      <c r="C19" s="26" t="str">
        <f>VLOOKUP(B19,'[1]LISTADO ATM'!$A$2:$B$822,2,0)</f>
        <v xml:space="preserve">ATM Oficina San Pedro II </v>
      </c>
      <c r="D19" s="22" t="s">
        <v>21</v>
      </c>
      <c r="E19" s="25">
        <v>335836397</v>
      </c>
    </row>
    <row r="20" spans="1:5" ht="18" x14ac:dyDescent="0.25">
      <c r="A20" s="8" t="str">
        <f>VLOOKUP(B20,'[1]LISTADO ATM'!$A$2:$C$822,3,0)</f>
        <v>NORTE</v>
      </c>
      <c r="B20" s="4">
        <v>154</v>
      </c>
      <c r="C20" s="26" t="str">
        <f>VLOOKUP(B20,'[1]LISTADO ATM'!$A$2:$B$822,2,0)</f>
        <v xml:space="preserve">ATM Oficina Sánchez </v>
      </c>
      <c r="D20" s="22" t="s">
        <v>21</v>
      </c>
      <c r="E20" s="25">
        <v>335836392</v>
      </c>
    </row>
    <row r="21" spans="1:5" ht="18" x14ac:dyDescent="0.25">
      <c r="A21" s="8" t="str">
        <f>VLOOKUP(B21,'[1]LISTADO ATM'!$A$2:$C$822,3,0)</f>
        <v>DISTRITO NACIONAL</v>
      </c>
      <c r="B21" s="4">
        <v>721</v>
      </c>
      <c r="C21" s="26" t="str">
        <f>VLOOKUP(B21,'[1]LISTADO ATM'!$A$2:$B$822,2,0)</f>
        <v xml:space="preserve">ATM Oficina Charles de Gaulle II </v>
      </c>
      <c r="D21" s="22" t="s">
        <v>21</v>
      </c>
      <c r="E21" s="25">
        <v>335836361</v>
      </c>
    </row>
    <row r="22" spans="1:5" ht="18" x14ac:dyDescent="0.25">
      <c r="A22" s="8" t="str">
        <f>VLOOKUP(B22,'[1]LISTADO ATM'!$A$2:$C$822,3,0)</f>
        <v>ESTE</v>
      </c>
      <c r="B22" s="4">
        <v>609</v>
      </c>
      <c r="C22" s="26" t="str">
        <f>VLOOKUP(B22,'[1]LISTADO ATM'!$A$2:$B$822,2,0)</f>
        <v xml:space="preserve">ATM S/M Jumbo (San Pedro) </v>
      </c>
      <c r="D22" s="22" t="s">
        <v>21</v>
      </c>
      <c r="E22" s="25">
        <v>335836236</v>
      </c>
    </row>
    <row r="23" spans="1:5" ht="18" x14ac:dyDescent="0.25">
      <c r="A23" s="8" t="str">
        <f>VLOOKUP(B23,'[1]LISTADO ATM'!$A$2:$C$822,3,0)</f>
        <v>SUR</v>
      </c>
      <c r="B23" s="4">
        <v>616</v>
      </c>
      <c r="C23" s="26" t="str">
        <f>VLOOKUP(B23,'[1]LISTADO ATM'!$A$2:$B$822,2,0)</f>
        <v xml:space="preserve">ATM 5ta. Brigada Barahona </v>
      </c>
      <c r="D23" s="22" t="s">
        <v>21</v>
      </c>
      <c r="E23" s="25">
        <v>335836332</v>
      </c>
    </row>
    <row r="24" spans="1:5" ht="18" x14ac:dyDescent="0.25">
      <c r="A24" s="8" t="str">
        <f>VLOOKUP(B24,'[1]LISTADO ATM'!$A$2:$C$822,3,0)</f>
        <v>SUR</v>
      </c>
      <c r="B24" s="4">
        <v>962</v>
      </c>
      <c r="C24" s="26" t="str">
        <f>VLOOKUP(B24,'[1]LISTADO ATM'!$A$2:$B$822,2,0)</f>
        <v xml:space="preserve">ATM Oficina Villa Ofelia II (San Juan) </v>
      </c>
      <c r="D24" s="22" t="s">
        <v>21</v>
      </c>
      <c r="E24" s="25">
        <v>335836286</v>
      </c>
    </row>
    <row r="25" spans="1:5" ht="18" x14ac:dyDescent="0.25">
      <c r="A25" s="8" t="str">
        <f>VLOOKUP(B25,'[1]LISTADO ATM'!$A$2:$C$822,3,0)</f>
        <v>DISTRITO NACIONAL</v>
      </c>
      <c r="B25" s="4">
        <v>957</v>
      </c>
      <c r="C25" s="26" t="str">
        <f>VLOOKUP(B25,'[1]LISTADO ATM'!$A$2:$B$822,2,0)</f>
        <v xml:space="preserve">ATM Oficina Venezuela </v>
      </c>
      <c r="D25" s="22" t="s">
        <v>21</v>
      </c>
      <c r="E25" s="25">
        <v>335836270</v>
      </c>
    </row>
    <row r="26" spans="1:5" ht="18" x14ac:dyDescent="0.25">
      <c r="A26" s="8" t="str">
        <f>VLOOKUP(B26,'[1]LISTADO ATM'!$A$2:$C$822,3,0)</f>
        <v>SUR</v>
      </c>
      <c r="B26" s="4">
        <v>249</v>
      </c>
      <c r="C26" s="26" t="str">
        <f>VLOOKUP(B26,'[1]LISTADO ATM'!$A$2:$B$822,2,0)</f>
        <v xml:space="preserve">ATM Banco Agrícola Neiba </v>
      </c>
      <c r="D26" s="22" t="s">
        <v>21</v>
      </c>
      <c r="E26" s="25">
        <v>335836061</v>
      </c>
    </row>
    <row r="27" spans="1:5" ht="18" x14ac:dyDescent="0.25">
      <c r="A27" s="8" t="str">
        <f>VLOOKUP(B27,'[1]LISTADO ATM'!$A$2:$C$822,3,0)</f>
        <v>ESTE</v>
      </c>
      <c r="B27" s="4">
        <v>631</v>
      </c>
      <c r="C27" s="26" t="str">
        <f>VLOOKUP(B27,'[1]LISTADO ATM'!$A$2:$B$822,2,0)</f>
        <v xml:space="preserve">ATM ASOCODEQUI (San Pedro) </v>
      </c>
      <c r="D27" s="22" t="s">
        <v>21</v>
      </c>
      <c r="E27" s="25">
        <v>335836066</v>
      </c>
    </row>
    <row r="28" spans="1:5" ht="18" x14ac:dyDescent="0.25">
      <c r="A28" s="8" t="str">
        <f>VLOOKUP(B28,'[1]LISTADO ATM'!$A$2:$C$822,3,0)</f>
        <v>NORTE</v>
      </c>
      <c r="B28" s="4">
        <v>256</v>
      </c>
      <c r="C28" s="26" t="str">
        <f>VLOOKUP(B28,'[1]LISTADO ATM'!$A$2:$B$822,2,0)</f>
        <v xml:space="preserve">ATM Oficina Licey Al Medio </v>
      </c>
      <c r="D28" s="22" t="s">
        <v>21</v>
      </c>
      <c r="E28" s="25">
        <v>335836315</v>
      </c>
    </row>
    <row r="29" spans="1:5" ht="18" x14ac:dyDescent="0.25">
      <c r="A29" s="8" t="str">
        <f>VLOOKUP(B29,'[1]LISTADO ATM'!$A$2:$C$822,3,0)</f>
        <v>NORTE</v>
      </c>
      <c r="B29" s="4">
        <v>633</v>
      </c>
      <c r="C29" s="26" t="str">
        <f>VLOOKUP(B29,'[1]LISTADO ATM'!$A$2:$B$822,2,0)</f>
        <v xml:space="preserve">ATM Autobanco Las Colinas </v>
      </c>
      <c r="D29" s="22" t="s">
        <v>21</v>
      </c>
      <c r="E29" s="25">
        <v>335836308</v>
      </c>
    </row>
    <row r="30" spans="1:5" ht="18" x14ac:dyDescent="0.25">
      <c r="A30" s="8" t="str">
        <f>VLOOKUP(B30,'[1]LISTADO ATM'!$A$2:$C$822,3,0)</f>
        <v>NORTE</v>
      </c>
      <c r="B30" s="4">
        <v>266</v>
      </c>
      <c r="C30" s="26" t="str">
        <f>VLOOKUP(B30,'[1]LISTADO ATM'!$A$2:$B$822,2,0)</f>
        <v xml:space="preserve">ATM Oficina Villa Francisca </v>
      </c>
      <c r="D30" s="22" t="s">
        <v>21</v>
      </c>
      <c r="E30" s="25">
        <v>335836072</v>
      </c>
    </row>
    <row r="31" spans="1:5" ht="18" x14ac:dyDescent="0.25">
      <c r="A31" s="8" t="str">
        <f>VLOOKUP(B31,'[1]LISTADO ATM'!$A$2:$C$822,3,0)</f>
        <v>ESTE</v>
      </c>
      <c r="B31" s="4">
        <v>634</v>
      </c>
      <c r="C31" s="26" t="str">
        <f>VLOOKUP(B31,'[1]LISTADO ATM'!$A$2:$B$822,2,0)</f>
        <v xml:space="preserve">ATM Ayuntamiento Los Llanos (SPM) </v>
      </c>
      <c r="D31" s="22" t="s">
        <v>21</v>
      </c>
      <c r="E31" s="25">
        <v>335836363</v>
      </c>
    </row>
    <row r="32" spans="1:5" ht="18" x14ac:dyDescent="0.25">
      <c r="A32" s="8" t="str">
        <f>VLOOKUP(B32,'[1]LISTADO ATM'!$A$2:$C$822,3,0)</f>
        <v>DISTRITO NACIONAL</v>
      </c>
      <c r="B32" s="4">
        <v>139</v>
      </c>
      <c r="C32" s="26" t="str">
        <f>VLOOKUP(B32,'[1]LISTADO ATM'!$A$2:$B$822,2,0)</f>
        <v xml:space="preserve">ATM Oficina Plaza Lama Zona Oriental I </v>
      </c>
      <c r="D32" s="22" t="s">
        <v>21</v>
      </c>
      <c r="E32" s="25">
        <v>335836379</v>
      </c>
    </row>
    <row r="33" spans="1:5" ht="18" x14ac:dyDescent="0.25">
      <c r="A33" s="8" t="str">
        <f>VLOOKUP(B33,'[1]LISTADO ATM'!$A$2:$C$822,3,0)</f>
        <v>NORTE</v>
      </c>
      <c r="B33" s="4">
        <v>138</v>
      </c>
      <c r="C33" s="26" t="str">
        <f>VLOOKUP(B33,'[1]LISTADO ATM'!$A$2:$B$822,2,0)</f>
        <v xml:space="preserve">ATM UNP Fantino </v>
      </c>
      <c r="D33" s="22" t="s">
        <v>21</v>
      </c>
      <c r="E33" s="25">
        <v>335836300</v>
      </c>
    </row>
    <row r="34" spans="1:5" ht="18" x14ac:dyDescent="0.25">
      <c r="A34" s="8" t="str">
        <f>VLOOKUP(B34,'[1]LISTADO ATM'!$A$2:$C$822,3,0)</f>
        <v>DISTRITO NACIONAL</v>
      </c>
      <c r="B34" s="4">
        <v>314</v>
      </c>
      <c r="C34" s="26" t="str">
        <f>VLOOKUP(B34,'[1]LISTADO ATM'!$A$2:$B$822,2,0)</f>
        <v xml:space="preserve">ATM UNP Cambita Garabito (San Cristóbal) </v>
      </c>
      <c r="D34" s="22" t="s">
        <v>21</v>
      </c>
      <c r="E34" s="25">
        <v>335836304</v>
      </c>
    </row>
    <row r="35" spans="1:5" ht="18" x14ac:dyDescent="0.25">
      <c r="A35" s="8" t="str">
        <f>VLOOKUP(B35,'[1]LISTADO ATM'!$A$2:$C$822,3,0)</f>
        <v>DISTRITO NACIONAL</v>
      </c>
      <c r="B35" s="4">
        <v>784</v>
      </c>
      <c r="C35" s="26" t="str">
        <f>VLOOKUP(B35,'[1]LISTADO ATM'!$A$2:$B$822,2,0)</f>
        <v xml:space="preserve">ATM Tribunal Superior Electoral </v>
      </c>
      <c r="D35" s="22" t="s">
        <v>21</v>
      </c>
      <c r="E35" s="25">
        <v>335836211</v>
      </c>
    </row>
    <row r="36" spans="1:5" ht="18" x14ac:dyDescent="0.25">
      <c r="A36" s="8" t="str">
        <f>VLOOKUP(B36,'[1]LISTADO ATM'!$A$2:$C$822,3,0)</f>
        <v>DISTRITO NACIONAL</v>
      </c>
      <c r="B36" s="4">
        <v>363</v>
      </c>
      <c r="C36" s="26" t="str">
        <f>VLOOKUP(B36,'[1]LISTADO ATM'!$A$2:$B$822,2,0)</f>
        <v>ATM S/M Bravo Villa Mella</v>
      </c>
      <c r="D36" s="22" t="s">
        <v>21</v>
      </c>
      <c r="E36" s="25">
        <v>335836232</v>
      </c>
    </row>
    <row r="37" spans="1:5" ht="18" x14ac:dyDescent="0.25">
      <c r="A37" s="8" t="str">
        <f>VLOOKUP(B37,'[1]LISTADO ATM'!$A$2:$C$822,3,0)</f>
        <v>DISTRITO NACIONAL</v>
      </c>
      <c r="B37" s="4">
        <v>823</v>
      </c>
      <c r="C37" s="26" t="str">
        <f>VLOOKUP(B37,'[1]LISTADO ATM'!$A$2:$B$822,2,0)</f>
        <v xml:space="preserve">ATM UNP El Carril (Haina) </v>
      </c>
      <c r="D37" s="22" t="s">
        <v>21</v>
      </c>
      <c r="E37" s="25">
        <v>335836395</v>
      </c>
    </row>
    <row r="38" spans="1:5" ht="18" x14ac:dyDescent="0.25">
      <c r="A38" s="8" t="str">
        <f>VLOOKUP(B38,'[1]LISTADO ATM'!$A$2:$C$822,3,0)</f>
        <v>SUR</v>
      </c>
      <c r="B38" s="4">
        <v>45</v>
      </c>
      <c r="C38" s="26" t="str">
        <f>VLOOKUP(B38,'[1]LISTADO ATM'!$A$2:$B$822,2,0)</f>
        <v xml:space="preserve">ATM Oficina Tamayo </v>
      </c>
      <c r="D38" s="22" t="s">
        <v>21</v>
      </c>
      <c r="E38" s="25">
        <v>335836762</v>
      </c>
    </row>
    <row r="39" spans="1:5" ht="18" x14ac:dyDescent="0.25">
      <c r="A39" s="8" t="str">
        <f>VLOOKUP(B39,'[1]LISTADO ATM'!$A$2:$C$822,3,0)</f>
        <v>SUR</v>
      </c>
      <c r="B39" s="4">
        <v>764</v>
      </c>
      <c r="C39" s="26" t="str">
        <f>VLOOKUP(B39,'[1]LISTADO ATM'!$A$2:$B$822,2,0)</f>
        <v xml:space="preserve">ATM Oficina Elías Piña </v>
      </c>
      <c r="D39" s="22" t="s">
        <v>21</v>
      </c>
      <c r="E39" s="25">
        <v>335837169</v>
      </c>
    </row>
    <row r="40" spans="1:5" ht="18" x14ac:dyDescent="0.25">
      <c r="A40" s="8" t="str">
        <f>VLOOKUP(B40,'[1]LISTADO ATM'!$A$2:$C$822,3,0)</f>
        <v>NORTE</v>
      </c>
      <c r="B40" s="4">
        <v>808</v>
      </c>
      <c r="C40" s="26" t="str">
        <f>VLOOKUP(B40,'[1]LISTADO ATM'!$A$2:$B$822,2,0)</f>
        <v xml:space="preserve">ATM Oficina Castillo </v>
      </c>
      <c r="D40" s="22" t="s">
        <v>21</v>
      </c>
      <c r="E40" s="25" t="s">
        <v>33</v>
      </c>
    </row>
    <row r="41" spans="1:5" ht="18" x14ac:dyDescent="0.25">
      <c r="A41" s="8" t="str">
        <f>VLOOKUP(B41,'[1]LISTADO ATM'!$A$2:$C$822,3,0)</f>
        <v>SUR</v>
      </c>
      <c r="B41" s="4">
        <v>89</v>
      </c>
      <c r="C41" s="26" t="str">
        <f>VLOOKUP(B41,'[1]LISTADO ATM'!$A$2:$B$822,2,0)</f>
        <v xml:space="preserve">ATM UNP El Cercado (San Juan) </v>
      </c>
      <c r="D41" s="22" t="s">
        <v>21</v>
      </c>
      <c r="E41" s="25" t="s">
        <v>24</v>
      </c>
    </row>
    <row r="42" spans="1:5" ht="18" x14ac:dyDescent="0.25">
      <c r="A42" s="8" t="str">
        <f>VLOOKUP(B42,'[1]LISTADO ATM'!$A$2:$C$822,3,0)</f>
        <v>DISTRITO NACIONAL</v>
      </c>
      <c r="B42" s="4">
        <v>408</v>
      </c>
      <c r="C42" s="26" t="str">
        <f>VLOOKUP(B42,'[1]LISTADO ATM'!$A$2:$B$822,2,0)</f>
        <v xml:space="preserve">ATM Autobanco Las Palmas de Herrera </v>
      </c>
      <c r="D42" s="22" t="s">
        <v>21</v>
      </c>
      <c r="E42" s="25">
        <v>335836382</v>
      </c>
    </row>
    <row r="43" spans="1:5" ht="18" x14ac:dyDescent="0.25">
      <c r="A43" s="8" t="str">
        <f>VLOOKUP(B43,'[1]LISTADO ATM'!$A$2:$C$822,3,0)</f>
        <v>DISTRITO NACIONAL</v>
      </c>
      <c r="B43" s="4">
        <v>554</v>
      </c>
      <c r="C43" s="26" t="str">
        <f>VLOOKUP(B43,'[1]LISTADO ATM'!$A$2:$B$822,2,0)</f>
        <v xml:space="preserve">ATM Oficina Isabel La Católica I </v>
      </c>
      <c r="D43" s="22" t="s">
        <v>21</v>
      </c>
      <c r="E43" s="25" t="s">
        <v>32</v>
      </c>
    </row>
    <row r="44" spans="1:5" ht="18" x14ac:dyDescent="0.25">
      <c r="A44" s="8" t="str">
        <f>VLOOKUP(B44,'[1]LISTADO ATM'!$A$2:$C$822,3,0)</f>
        <v>ESTE</v>
      </c>
      <c r="B44" s="4">
        <v>1</v>
      </c>
      <c r="C44" s="26" t="str">
        <f>VLOOKUP(B44,'[1]LISTADO ATM'!$A$2:$B$822,2,0)</f>
        <v>ATM S/M San Rafael del Yuma</v>
      </c>
      <c r="D44" s="22" t="s">
        <v>21</v>
      </c>
      <c r="E44" s="25">
        <v>335835897</v>
      </c>
    </row>
    <row r="45" spans="1:5" ht="18" x14ac:dyDescent="0.25">
      <c r="A45" s="8" t="str">
        <f>VLOOKUP(B45,'[1]LISTADO ATM'!$A$2:$C$822,3,0)</f>
        <v>SUR</v>
      </c>
      <c r="B45" s="4">
        <v>50</v>
      </c>
      <c r="C45" s="26" t="str">
        <f>VLOOKUP(B45,'[1]LISTADO ATM'!$A$2:$B$822,2,0)</f>
        <v xml:space="preserve">ATM Oficina Padre Las Casas (Azua) </v>
      </c>
      <c r="D45" s="22" t="s">
        <v>21</v>
      </c>
      <c r="E45" s="25">
        <v>335836381</v>
      </c>
    </row>
    <row r="46" spans="1:5" ht="18" x14ac:dyDescent="0.25">
      <c r="A46" s="8" t="str">
        <f>VLOOKUP(B46,'[1]LISTADO ATM'!$A$2:$C$822,3,0)</f>
        <v>NORTE</v>
      </c>
      <c r="B46" s="4">
        <v>760</v>
      </c>
      <c r="C46" s="26" t="str">
        <f>VLOOKUP(B46,'[1]LISTADO ATM'!$A$2:$B$822,2,0)</f>
        <v xml:space="preserve">ATM UNP Cruce Guayacanes (Mao) </v>
      </c>
      <c r="D46" s="22" t="s">
        <v>21</v>
      </c>
      <c r="E46" s="25">
        <v>335836330</v>
      </c>
    </row>
    <row r="47" spans="1:5" ht="18" x14ac:dyDescent="0.25">
      <c r="A47" s="8" t="str">
        <f>VLOOKUP(B47,'[1]LISTADO ATM'!$A$2:$C$822,3,0)</f>
        <v>DISTRITO NACIONAL</v>
      </c>
      <c r="B47" s="4">
        <v>883</v>
      </c>
      <c r="C47" s="26" t="str">
        <f>VLOOKUP(B47,'[1]LISTADO ATM'!$A$2:$B$822,2,0)</f>
        <v xml:space="preserve">ATM Oficina Filadelfia Plaza </v>
      </c>
      <c r="D47" s="22" t="s">
        <v>21</v>
      </c>
      <c r="E47" s="25">
        <v>335836302</v>
      </c>
    </row>
    <row r="48" spans="1:5" ht="18" x14ac:dyDescent="0.25">
      <c r="A48" s="8" t="str">
        <f>VLOOKUP(B48,'[1]LISTADO ATM'!$A$2:$C$822,3,0)</f>
        <v>NORTE</v>
      </c>
      <c r="B48" s="4">
        <v>965</v>
      </c>
      <c r="C48" s="26" t="str">
        <f>VLOOKUP(B48,'[1]LISTADO ATM'!$A$2:$B$822,2,0)</f>
        <v xml:space="preserve">ATM S/M La Fuente FUN (Santiago) </v>
      </c>
      <c r="D48" s="22" t="s">
        <v>21</v>
      </c>
      <c r="E48" s="25" t="s">
        <v>31</v>
      </c>
    </row>
    <row r="49" spans="1:13" ht="18" x14ac:dyDescent="0.25">
      <c r="A49" s="8" t="str">
        <f>VLOOKUP(B49,'[1]LISTADO ATM'!$A$2:$C$822,3,0)</f>
        <v>SUR</v>
      </c>
      <c r="B49" s="4">
        <v>311</v>
      </c>
      <c r="C49" s="26" t="str">
        <f>VLOOKUP(B49,'[1]LISTADO ATM'!$A$2:$B$822,2,0)</f>
        <v>ATM Plaza Eroski</v>
      </c>
      <c r="D49" s="22" t="s">
        <v>21</v>
      </c>
      <c r="E49" s="25">
        <v>335836262</v>
      </c>
    </row>
    <row r="50" spans="1:13" ht="18" x14ac:dyDescent="0.25">
      <c r="A50" s="8" t="str">
        <f>VLOOKUP(B50,'[1]LISTADO ATM'!$A$2:$C$822,3,0)</f>
        <v>NORTE</v>
      </c>
      <c r="B50" s="4">
        <v>119</v>
      </c>
      <c r="C50" s="26" t="str">
        <f>VLOOKUP(B50,'[1]LISTADO ATM'!$A$2:$B$822,2,0)</f>
        <v>ATM Oficina La Barranquita</v>
      </c>
      <c r="D50" s="22" t="s">
        <v>21</v>
      </c>
      <c r="E50" s="25">
        <v>335836329</v>
      </c>
    </row>
    <row r="51" spans="1:13" ht="18" x14ac:dyDescent="0.25">
      <c r="A51" s="8" t="str">
        <f>VLOOKUP(B51,'[1]LISTADO ATM'!$A$2:$C$822,3,0)</f>
        <v>NORTE</v>
      </c>
      <c r="B51" s="4">
        <v>332</v>
      </c>
      <c r="C51" s="26" t="str">
        <f>VLOOKUP(B51,'[1]LISTADO ATM'!$A$2:$B$822,2,0)</f>
        <v>ATM Estación Sigma (Cotuí)</v>
      </c>
      <c r="D51" s="22" t="s">
        <v>21</v>
      </c>
      <c r="E51" s="25">
        <v>335836391</v>
      </c>
    </row>
    <row r="52" spans="1:13" s="36" customFormat="1" ht="18" x14ac:dyDescent="0.25">
      <c r="A52" s="37" t="str">
        <f>VLOOKUP(B52,'[1]LISTADO ATM'!$A$2:$C$822,3,0)</f>
        <v>NORTE</v>
      </c>
      <c r="B52" s="38">
        <v>944</v>
      </c>
      <c r="C52" s="39" t="str">
        <f>VLOOKUP(B52,'[1]LISTADO ATM'!$A$2:$B$822,2,0)</f>
        <v xml:space="preserve">ATM UNP Mao </v>
      </c>
      <c r="D52" s="22" t="s">
        <v>21</v>
      </c>
      <c r="E52" s="40">
        <v>335836359</v>
      </c>
      <c r="F52"/>
      <c r="G52"/>
      <c r="H52"/>
      <c r="I52"/>
      <c r="J52"/>
      <c r="K52"/>
      <c r="L52"/>
      <c r="M52"/>
    </row>
    <row r="53" spans="1:13" ht="18" x14ac:dyDescent="0.25">
      <c r="A53" s="8" t="str">
        <f>VLOOKUP(B53,'[1]LISTADO ATM'!$A$2:$C$822,3,0)</f>
        <v>DISTRITO NACIONAL</v>
      </c>
      <c r="B53" s="4">
        <v>183</v>
      </c>
      <c r="C53" s="26" t="str">
        <f>VLOOKUP(B53,'[1]LISTADO ATM'!$A$2:$B$822,2,0)</f>
        <v>ATM Estación Nativa Km. 22 Aut. Duarte.</v>
      </c>
      <c r="D53" s="22" t="s">
        <v>21</v>
      </c>
      <c r="E53" s="25">
        <v>335836287</v>
      </c>
    </row>
    <row r="54" spans="1:13" ht="18" x14ac:dyDescent="0.25">
      <c r="A54" s="8" t="str">
        <f>VLOOKUP(B54,'[1]LISTADO ATM'!$A$2:$C$822,3,0)</f>
        <v>DISTRITO NACIONAL</v>
      </c>
      <c r="B54" s="4">
        <v>697</v>
      </c>
      <c r="C54" s="26" t="str">
        <f>VLOOKUP(B54,'[1]LISTADO ATM'!$A$2:$B$822,2,0)</f>
        <v>ATM Hipermercado Olé Ciudad Juan Bosch</v>
      </c>
      <c r="D54" s="22" t="s">
        <v>21</v>
      </c>
      <c r="E54" s="25" t="s">
        <v>34</v>
      </c>
    </row>
    <row r="55" spans="1:13" ht="18" x14ac:dyDescent="0.25">
      <c r="A55" s="8" t="str">
        <f>VLOOKUP(B55,'[1]LISTADO ATM'!$A$2:$C$822,3,0)</f>
        <v>DISTRITO NACIONAL</v>
      </c>
      <c r="B55" s="4">
        <v>267</v>
      </c>
      <c r="C55" s="26" t="str">
        <f>VLOOKUP(B55,'[1]LISTADO ATM'!$A$2:$B$822,2,0)</f>
        <v xml:space="preserve">ATM Centro de Caja México </v>
      </c>
      <c r="D55" s="22" t="s">
        <v>21</v>
      </c>
      <c r="E55" s="34" t="s">
        <v>30</v>
      </c>
    </row>
    <row r="56" spans="1:13" ht="18" x14ac:dyDescent="0.25">
      <c r="A56" s="8" t="str">
        <f>VLOOKUP(B56,'[1]LISTADO ATM'!$A$2:$C$822,3,0)</f>
        <v>NORTE</v>
      </c>
      <c r="B56" s="4">
        <v>142</v>
      </c>
      <c r="C56" s="26" t="str">
        <f>VLOOKUP(B56,'[1]LISTADO ATM'!$A$2:$B$822,2,0)</f>
        <v xml:space="preserve">ATM Centro de Caja Galerías Bonao </v>
      </c>
      <c r="D56" s="22" t="s">
        <v>21</v>
      </c>
      <c r="E56" s="34" t="s">
        <v>28</v>
      </c>
    </row>
    <row r="57" spans="1:13" ht="18" x14ac:dyDescent="0.25">
      <c r="A57" s="8" t="str">
        <f>VLOOKUP(B57,'[1]LISTADO ATM'!$A$2:$C$822,3,0)</f>
        <v>NORTE</v>
      </c>
      <c r="B57" s="4">
        <v>500</v>
      </c>
      <c r="C57" s="26" t="str">
        <f>VLOOKUP(B57,'[1]LISTADO ATM'!$A$2:$B$822,2,0)</f>
        <v xml:space="preserve">ATM UNP Cutupú </v>
      </c>
      <c r="D57" s="22" t="s">
        <v>21</v>
      </c>
      <c r="E57" s="34" t="s">
        <v>27</v>
      </c>
    </row>
    <row r="58" spans="1:13" ht="18" x14ac:dyDescent="0.25">
      <c r="A58" s="8" t="str">
        <f>VLOOKUP(B58,'[1]LISTADO ATM'!$A$2:$C$822,3,0)</f>
        <v>NORTE</v>
      </c>
      <c r="B58" s="4">
        <v>987</v>
      </c>
      <c r="C58" s="26" t="str">
        <f>VLOOKUP(B58,'[1]LISTADO ATM'!$A$2:$B$822,2,0)</f>
        <v xml:space="preserve">ATM S/M Jumbo (Moca) </v>
      </c>
      <c r="D58" s="22" t="s">
        <v>21</v>
      </c>
      <c r="E58" s="25">
        <v>335836364</v>
      </c>
    </row>
    <row r="59" spans="1:13" ht="18" x14ac:dyDescent="0.25">
      <c r="A59" s="8" t="str">
        <f>VLOOKUP(B59,'[1]LISTADO ATM'!$A$2:$C$822,3,0)</f>
        <v>DISTRITO NACIONAL</v>
      </c>
      <c r="B59" s="4">
        <v>406</v>
      </c>
      <c r="C59" s="26" t="str">
        <f>VLOOKUP(B59,'[1]LISTADO ATM'!$A$2:$B$822,2,0)</f>
        <v xml:space="preserve">ATM UNP Plaza Lama Máximo Gómez </v>
      </c>
      <c r="D59" s="22" t="s">
        <v>21</v>
      </c>
      <c r="E59" s="25">
        <v>335836328</v>
      </c>
    </row>
    <row r="60" spans="1:13" ht="18" x14ac:dyDescent="0.25">
      <c r="A60" s="8" t="str">
        <f>VLOOKUP(B60,'[1]LISTADO ATM'!$A$2:$C$822,3,0)</f>
        <v>NORTE</v>
      </c>
      <c r="B60" s="4">
        <v>91</v>
      </c>
      <c r="C60" s="26" t="str">
        <f>VLOOKUP(B60,'[1]LISTADO ATM'!$A$2:$B$822,2,0)</f>
        <v xml:space="preserve">ATM UNP Villa Isabela </v>
      </c>
      <c r="D60" s="22" t="s">
        <v>21</v>
      </c>
      <c r="E60" s="25">
        <v>335836317</v>
      </c>
    </row>
    <row r="61" spans="1:13" ht="18" x14ac:dyDescent="0.25">
      <c r="A61" s="8" t="str">
        <f>VLOOKUP(B61,'[1]LISTADO ATM'!$A$2:$C$822,3,0)</f>
        <v>NORTE</v>
      </c>
      <c r="B61" s="4">
        <v>877</v>
      </c>
      <c r="C61" s="26" t="str">
        <f>VLOOKUP(B61,'[1]LISTADO ATM'!$A$2:$B$822,2,0)</f>
        <v xml:space="preserve">ATM Estación Los Samanes (Ranchito, La Vega) </v>
      </c>
      <c r="D61" s="22" t="s">
        <v>21</v>
      </c>
      <c r="E61" s="25">
        <v>335836310</v>
      </c>
    </row>
    <row r="62" spans="1:13" ht="18" x14ac:dyDescent="0.25">
      <c r="A62" s="8" t="str">
        <f>VLOOKUP(B62,'[1]LISTADO ATM'!$A$2:$C$822,3,0)</f>
        <v>NORTE</v>
      </c>
      <c r="B62" s="4">
        <v>315</v>
      </c>
      <c r="C62" s="26" t="str">
        <f>VLOOKUP(B62,'[1]LISTADO ATM'!$A$2:$B$822,2,0)</f>
        <v xml:space="preserve">ATM Oficina Estrella Sadalá </v>
      </c>
      <c r="D62" s="22" t="s">
        <v>21</v>
      </c>
      <c r="E62" s="25">
        <v>335836307</v>
      </c>
    </row>
    <row r="63" spans="1:13" ht="18" x14ac:dyDescent="0.25">
      <c r="A63" s="8" t="str">
        <f>VLOOKUP(B63,'[1]LISTADO ATM'!$A$2:$C$822,3,0)</f>
        <v>ESTE</v>
      </c>
      <c r="B63" s="4">
        <v>673</v>
      </c>
      <c r="C63" s="26" t="str">
        <f>VLOOKUP(B63,'[1]LISTADO ATM'!$A$2:$B$822,2,0)</f>
        <v>ATM Clínica Dr. Cruz Jiminián</v>
      </c>
      <c r="D63" s="22" t="s">
        <v>21</v>
      </c>
      <c r="E63" s="25">
        <v>335836288</v>
      </c>
    </row>
    <row r="64" spans="1:13" ht="18" x14ac:dyDescent="0.25">
      <c r="A64" s="8" t="str">
        <f>VLOOKUP(B64,'[1]LISTADO ATM'!$A$2:$C$822,3,0)</f>
        <v>NORTE</v>
      </c>
      <c r="B64" s="4">
        <v>756</v>
      </c>
      <c r="C64" s="26" t="str">
        <f>VLOOKUP(B64,'[1]LISTADO ATM'!$A$2:$B$822,2,0)</f>
        <v xml:space="preserve">ATM UNP Villa La Mata (Cotuí) </v>
      </c>
      <c r="D64" s="22" t="s">
        <v>21</v>
      </c>
      <c r="E64" s="25">
        <v>335836362</v>
      </c>
    </row>
    <row r="65" spans="1:5" ht="18" x14ac:dyDescent="0.25">
      <c r="A65" s="27" t="str">
        <f>VLOOKUP(B65,'[1]LISTADO ATM'!$A$2:$C$822,3,0)</f>
        <v>SUR</v>
      </c>
      <c r="B65" s="4">
        <v>733</v>
      </c>
      <c r="C65" s="4" t="str">
        <f>VLOOKUP(B65,'[1]LISTADO ATM'!$A$2:$B$822,2,0)</f>
        <v xml:space="preserve">ATM Zona Franca Perdenales </v>
      </c>
      <c r="D65" s="22" t="s">
        <v>21</v>
      </c>
      <c r="E65" s="25">
        <v>335836237</v>
      </c>
    </row>
    <row r="66" spans="1:5" ht="18" x14ac:dyDescent="0.25">
      <c r="A66" s="27" t="str">
        <f>VLOOKUP(B66,'[1]LISTADO ATM'!$A$2:$C$822,3,0)</f>
        <v>DISTRITO NACIONAL</v>
      </c>
      <c r="B66" s="4">
        <v>979</v>
      </c>
      <c r="C66" s="4" t="str">
        <f>VLOOKUP(B66,'[1]LISTADO ATM'!$A$2:$B$822,2,0)</f>
        <v xml:space="preserve">ATM Oficina Luperón I </v>
      </c>
      <c r="D66" s="22" t="s">
        <v>21</v>
      </c>
      <c r="E66" s="25">
        <v>335836277</v>
      </c>
    </row>
    <row r="67" spans="1:5" ht="18" x14ac:dyDescent="0.25">
      <c r="A67" s="27" t="str">
        <f>VLOOKUP(B67,'[1]LISTADO ATM'!$A$2:$C$822,3,0)</f>
        <v>DISTRITO NACIONAL</v>
      </c>
      <c r="B67" s="4">
        <v>713</v>
      </c>
      <c r="C67" s="4" t="str">
        <f>VLOOKUP(B67,'[1]LISTADO ATM'!$A$2:$B$822,2,0)</f>
        <v xml:space="preserve">ATM Oficina Las Américas </v>
      </c>
      <c r="D67" s="22" t="s">
        <v>21</v>
      </c>
      <c r="E67" s="25">
        <v>335834644</v>
      </c>
    </row>
    <row r="68" spans="1:5" ht="18" x14ac:dyDescent="0.25">
      <c r="A68" s="27" t="str">
        <f>VLOOKUP(B68,'[1]LISTADO ATM'!$A$2:$C$822,3,0)</f>
        <v>ESTE</v>
      </c>
      <c r="B68" s="4">
        <v>427</v>
      </c>
      <c r="C68" s="4" t="str">
        <f>VLOOKUP(B68,'[1]LISTADO ATM'!$A$2:$B$822,2,0)</f>
        <v xml:space="preserve">ATM Almacenes Iberia (Hato Mayor) </v>
      </c>
      <c r="D68" s="22" t="s">
        <v>21</v>
      </c>
      <c r="E68" s="25">
        <v>335836383</v>
      </c>
    </row>
    <row r="69" spans="1:5" ht="18" x14ac:dyDescent="0.25">
      <c r="A69" s="27" t="str">
        <f>VLOOKUP(B69,'[1]LISTADO ATM'!$A$2:$C$822,3,0)</f>
        <v>NORTE</v>
      </c>
      <c r="B69" s="4">
        <v>304</v>
      </c>
      <c r="C69" s="4" t="str">
        <f>VLOOKUP(B69,'[1]LISTADO ATM'!$A$2:$B$822,2,0)</f>
        <v xml:space="preserve">ATM Multicentro La Sirena Estrella Sadhala </v>
      </c>
      <c r="D69" s="22" t="s">
        <v>21</v>
      </c>
      <c r="E69" s="25">
        <v>335836737</v>
      </c>
    </row>
    <row r="70" spans="1:5" ht="18" x14ac:dyDescent="0.25">
      <c r="A70" s="27" t="str">
        <f>VLOOKUP(B70,'[1]LISTADO ATM'!$A$2:$C$822,3,0)</f>
        <v>DISTRITO NACIONAL</v>
      </c>
      <c r="B70" s="4">
        <v>734</v>
      </c>
      <c r="C70" s="4" t="str">
        <f>VLOOKUP(B70,'[1]LISTADO ATM'!$A$2:$B$822,2,0)</f>
        <v xml:space="preserve">ATM Oficina Independencia I </v>
      </c>
      <c r="D70" s="22" t="s">
        <v>21</v>
      </c>
      <c r="E70" s="25">
        <v>335837572</v>
      </c>
    </row>
    <row r="71" spans="1:5" ht="18" x14ac:dyDescent="0.25">
      <c r="A71" s="27" t="str">
        <f>VLOOKUP(B71,'[1]LISTADO ATM'!$A$2:$C$822,3,0)</f>
        <v>NORTE</v>
      </c>
      <c r="B71" s="4">
        <v>752</v>
      </c>
      <c r="C71" s="4" t="str">
        <f>VLOOKUP(B71,'[1]LISTADO ATM'!$A$2:$B$822,2,0)</f>
        <v xml:space="preserve">ATM UNP Las Carolinas (La Vega) </v>
      </c>
      <c r="D71" s="22" t="s">
        <v>21</v>
      </c>
      <c r="E71" s="25">
        <v>335836214</v>
      </c>
    </row>
    <row r="72" spans="1:5" ht="18" x14ac:dyDescent="0.25">
      <c r="A72" s="27" t="str">
        <f>VLOOKUP(B72,'[1]LISTADO ATM'!$A$2:$C$822,3,0)</f>
        <v>DISTRITO NACIONAL</v>
      </c>
      <c r="B72" s="4">
        <v>409</v>
      </c>
      <c r="C72" s="4" t="str">
        <f>VLOOKUP(B72,'[1]LISTADO ATM'!$A$2:$B$822,2,0)</f>
        <v xml:space="preserve">ATM Oficina Las Palmas de Herrera I </v>
      </c>
      <c r="D72" s="22" t="s">
        <v>21</v>
      </c>
      <c r="E72" s="25">
        <v>335836259</v>
      </c>
    </row>
    <row r="73" spans="1:5" ht="18" x14ac:dyDescent="0.25">
      <c r="A73" s="27" t="str">
        <f>VLOOKUP(B73,'[1]LISTADO ATM'!$A$2:$C$822,3,0)</f>
        <v>SUR</v>
      </c>
      <c r="B73" s="4">
        <v>537</v>
      </c>
      <c r="C73" s="4" t="str">
        <f>VLOOKUP(B73,'[1]LISTADO ATM'!$A$2:$B$822,2,0)</f>
        <v xml:space="preserve">ATM Estación Texaco Enriquillo (Barahona) </v>
      </c>
      <c r="D73" s="22" t="s">
        <v>21</v>
      </c>
      <c r="E73" s="25">
        <v>335836313</v>
      </c>
    </row>
    <row r="74" spans="1:5" ht="18" x14ac:dyDescent="0.25">
      <c r="A74" s="27" t="str">
        <f>VLOOKUP(B74,'[1]LISTADO ATM'!$A$2:$C$822,3,0)</f>
        <v>NORTE</v>
      </c>
      <c r="B74" s="4">
        <v>853</v>
      </c>
      <c r="C74" s="4" t="str">
        <f>VLOOKUP(B74,'[1]LISTADO ATM'!$A$2:$B$822,2,0)</f>
        <v xml:space="preserve">ATM Inversiones JF Group (Shell Canabacoa) </v>
      </c>
      <c r="D74" s="22" t="s">
        <v>21</v>
      </c>
      <c r="E74" s="25">
        <v>335836327</v>
      </c>
    </row>
    <row r="75" spans="1:5" ht="18" x14ac:dyDescent="0.25">
      <c r="A75" s="27" t="str">
        <f>VLOOKUP(B75,'[1]LISTADO ATM'!$A$2:$C$822,3,0)</f>
        <v>NORTE</v>
      </c>
      <c r="B75" s="4">
        <v>903</v>
      </c>
      <c r="C75" s="4" t="str">
        <f>VLOOKUP(B75,'[1]LISTADO ATM'!$A$2:$B$822,2,0)</f>
        <v xml:space="preserve">ATM Oficina La Vega Real I </v>
      </c>
      <c r="D75" s="22" t="s">
        <v>21</v>
      </c>
      <c r="E75" s="25">
        <v>335836331</v>
      </c>
    </row>
    <row r="76" spans="1:5" ht="18" x14ac:dyDescent="0.25">
      <c r="A76" s="27" t="str">
        <f>VLOOKUP(B76,'[1]LISTADO ATM'!$A$2:$C$822,3,0)</f>
        <v>DISTRITO NACIONAL</v>
      </c>
      <c r="B76" s="4">
        <v>522</v>
      </c>
      <c r="C76" s="4" t="str">
        <f>VLOOKUP(B76,'[1]LISTADO ATM'!$A$2:$B$822,2,0)</f>
        <v xml:space="preserve">ATM Oficina Galería 360 </v>
      </c>
      <c r="D76" s="22" t="s">
        <v>21</v>
      </c>
      <c r="E76" s="25">
        <v>335836247</v>
      </c>
    </row>
    <row r="77" spans="1:5" ht="18" x14ac:dyDescent="0.25">
      <c r="A77" s="27" t="str">
        <f>VLOOKUP(B77,'[1]LISTADO ATM'!$A$2:$C$822,3,0)</f>
        <v>ESTE</v>
      </c>
      <c r="B77" s="4">
        <v>608</v>
      </c>
      <c r="C77" s="4" t="str">
        <f>VLOOKUP(B77,'[1]LISTADO ATM'!$A$2:$B$822,2,0)</f>
        <v xml:space="preserve">ATM Oficina Jumbo (San Pedro) </v>
      </c>
      <c r="D77" s="22" t="s">
        <v>21</v>
      </c>
      <c r="E77" s="25">
        <v>335836316</v>
      </c>
    </row>
    <row r="78" spans="1:5" ht="18" x14ac:dyDescent="0.25">
      <c r="A78" s="27" t="str">
        <f>VLOOKUP(B78,'[1]LISTADO ATM'!$A$2:$C$822,3,0)</f>
        <v>NORTE</v>
      </c>
      <c r="B78" s="4">
        <v>796</v>
      </c>
      <c r="C78" s="4" t="str">
        <f>VLOOKUP(B78,'[1]LISTADO ATM'!$A$2:$B$822,2,0)</f>
        <v xml:space="preserve">ATM Oficina Plaza Ventura (Nagua) </v>
      </c>
      <c r="D78" s="22" t="s">
        <v>21</v>
      </c>
      <c r="E78" s="25">
        <v>335837564</v>
      </c>
    </row>
    <row r="79" spans="1:5" ht="18" x14ac:dyDescent="0.25">
      <c r="A79" s="27" t="str">
        <f>VLOOKUP(B79,'[1]LISTADO ATM'!$A$2:$C$822,3,0)</f>
        <v>SUR</v>
      </c>
      <c r="B79" s="4">
        <v>767</v>
      </c>
      <c r="C79" s="4" t="str">
        <f>VLOOKUP(B79,'[1]LISTADO ATM'!$A$2:$B$822,2,0)</f>
        <v xml:space="preserve">ATM S/M Diverso (Azua) </v>
      </c>
      <c r="D79" s="22" t="s">
        <v>21</v>
      </c>
      <c r="E79" s="25">
        <v>335837606</v>
      </c>
    </row>
    <row r="80" spans="1:5" ht="18.75" thickBot="1" x14ac:dyDescent="0.3">
      <c r="A80" s="5" t="s">
        <v>11</v>
      </c>
      <c r="B80" s="10">
        <f>COUNT(B9:B79)</f>
        <v>71</v>
      </c>
      <c r="C80" s="71"/>
      <c r="D80" s="72"/>
      <c r="E80" s="73"/>
    </row>
    <row r="81" spans="1:5" x14ac:dyDescent="0.25">
      <c r="E81" s="7"/>
    </row>
    <row r="82" spans="1:5" ht="18" x14ac:dyDescent="0.25">
      <c r="A82" s="56" t="s">
        <v>18</v>
      </c>
      <c r="B82" s="57"/>
      <c r="C82" s="57"/>
      <c r="D82" s="57"/>
      <c r="E82" s="58"/>
    </row>
    <row r="83" spans="1:5" ht="18" x14ac:dyDescent="0.25">
      <c r="A83" s="2" t="s">
        <v>5</v>
      </c>
      <c r="B83" s="2" t="s">
        <v>6</v>
      </c>
      <c r="C83" s="2" t="s">
        <v>7</v>
      </c>
      <c r="D83" s="17" t="s">
        <v>8</v>
      </c>
      <c r="E83" s="11" t="s">
        <v>9</v>
      </c>
    </row>
    <row r="84" spans="1:5" ht="18" x14ac:dyDescent="0.25">
      <c r="A84" s="4" t="str">
        <f>VLOOKUP(B84,'[1]LISTADO ATM'!$A$2:$C$822,3,0)</f>
        <v>DISTRITO NACIONAL</v>
      </c>
      <c r="B84" s="4">
        <v>410</v>
      </c>
      <c r="C84" s="4" t="str">
        <f>VLOOKUP(B84,'[1]LISTADO ATM'!$A$2:$B$822,2,0)</f>
        <v xml:space="preserve">ATM Oficina Las Palmas de Herrera II </v>
      </c>
      <c r="D84" s="32" t="s">
        <v>29</v>
      </c>
      <c r="E84" s="21">
        <v>335835813</v>
      </c>
    </row>
    <row r="85" spans="1:5" ht="18.75" customHeight="1" x14ac:dyDescent="0.25">
      <c r="A85" s="4" t="str">
        <f>VLOOKUP(B85,'[1]LISTADO ATM'!$A$2:$C$822,3,0)</f>
        <v>SUR</v>
      </c>
      <c r="B85" s="4">
        <v>5</v>
      </c>
      <c r="C85" s="4" t="str">
        <f>VLOOKUP(B85,'[1]LISTADO ATM'!$A$2:$B$822,2,0)</f>
        <v>ATM Oficina Autoservicio Villa Ofelia (San Juan)</v>
      </c>
      <c r="D85" s="32" t="s">
        <v>29</v>
      </c>
      <c r="E85" s="33">
        <v>335836206</v>
      </c>
    </row>
    <row r="86" spans="1:5" ht="18" x14ac:dyDescent="0.25">
      <c r="A86" s="4" t="str">
        <f>VLOOKUP(B86,'[1]LISTADO ATM'!$A$2:$C$822,3,0)</f>
        <v>DISTRITO NACIONAL</v>
      </c>
      <c r="B86" s="4">
        <v>493</v>
      </c>
      <c r="C86" s="4" t="str">
        <f>VLOOKUP(B86,'[1]LISTADO ATM'!$A$2:$B$822,2,0)</f>
        <v xml:space="preserve">ATM Oficina Haina Occidental II </v>
      </c>
      <c r="D86" s="32" t="s">
        <v>29</v>
      </c>
      <c r="E86" s="21">
        <v>335835839</v>
      </c>
    </row>
    <row r="87" spans="1:5" ht="18" x14ac:dyDescent="0.25">
      <c r="A87" s="4" t="str">
        <f>VLOOKUP(B87,'[1]LISTADO ATM'!$A$2:$C$822,3,0)</f>
        <v>DISTRITO NACIONAL</v>
      </c>
      <c r="B87" s="4">
        <v>85</v>
      </c>
      <c r="C87" s="4" t="str">
        <f>VLOOKUP(B87,'[1]LISTADO ATM'!$A$2:$B$822,2,0)</f>
        <v xml:space="preserve">ATM Oficina San Isidro (Fuerza Aérea) </v>
      </c>
      <c r="D87" s="32" t="s">
        <v>29</v>
      </c>
      <c r="E87" s="21" t="s">
        <v>35</v>
      </c>
    </row>
    <row r="88" spans="1:5" ht="18.75" thickBot="1" x14ac:dyDescent="0.3">
      <c r="A88" s="5" t="s">
        <v>11</v>
      </c>
      <c r="B88" s="10">
        <f>COUNT(B84:B87)</f>
        <v>4</v>
      </c>
      <c r="C88" s="71"/>
      <c r="D88" s="72"/>
      <c r="E88" s="73"/>
    </row>
    <row r="89" spans="1:5" ht="15.75" thickBot="1" x14ac:dyDescent="0.3">
      <c r="E89" s="7"/>
    </row>
    <row r="90" spans="1:5" ht="18.75" thickBot="1" x14ac:dyDescent="0.3">
      <c r="A90" s="66" t="s">
        <v>16</v>
      </c>
      <c r="B90" s="67"/>
      <c r="C90" s="67"/>
      <c r="D90" s="67"/>
      <c r="E90" s="68"/>
    </row>
    <row r="91" spans="1:5" ht="18" x14ac:dyDescent="0.25">
      <c r="A91" s="2" t="s">
        <v>5</v>
      </c>
      <c r="B91" s="2" t="s">
        <v>6</v>
      </c>
      <c r="C91" s="3" t="s">
        <v>7</v>
      </c>
      <c r="D91" s="3" t="s">
        <v>8</v>
      </c>
      <c r="E91" s="17" t="s">
        <v>9</v>
      </c>
    </row>
    <row r="92" spans="1:5" ht="18" x14ac:dyDescent="0.25">
      <c r="A92" s="27">
        <v>60</v>
      </c>
      <c r="B92" s="4">
        <v>950</v>
      </c>
      <c r="C92" s="4" t="str">
        <f>VLOOKUP(B92,'[1]LISTADO ATM'!$A$2:$B$822,2,0)</f>
        <v xml:space="preserve">ATM Oficina Monterrico </v>
      </c>
      <c r="D92" s="20" t="s">
        <v>10</v>
      </c>
      <c r="E92" s="25">
        <v>335836374</v>
      </c>
    </row>
    <row r="93" spans="1:5" ht="18" x14ac:dyDescent="0.25">
      <c r="A93" s="27" t="str">
        <f>VLOOKUP(B93,'[1]LISTADO ATM'!$A$2:$C$822,3,0)</f>
        <v>ESTE</v>
      </c>
      <c r="B93" s="4">
        <v>480</v>
      </c>
      <c r="C93" s="4" t="str">
        <f>VLOOKUP(B93,'[1]LISTADO ATM'!$A$2:$B$822,2,0)</f>
        <v>ATM UNP Farmaconal Higuey</v>
      </c>
      <c r="D93" s="20" t="s">
        <v>10</v>
      </c>
      <c r="E93" s="25">
        <v>335836377</v>
      </c>
    </row>
    <row r="94" spans="1:5" ht="18" x14ac:dyDescent="0.25">
      <c r="A94" s="27" t="str">
        <f>VLOOKUP(B94,'[1]LISTADO ATM'!$A$2:$C$822,3,0)</f>
        <v>ESTE</v>
      </c>
      <c r="B94" s="4">
        <v>824</v>
      </c>
      <c r="C94" s="4" t="str">
        <f>VLOOKUP(B94,'[1]LISTADO ATM'!$A$2:$B$822,2,0)</f>
        <v xml:space="preserve">ATM Multiplaza (Higuey) </v>
      </c>
      <c r="D94" s="20" t="s">
        <v>10</v>
      </c>
      <c r="E94" s="25">
        <v>335836378</v>
      </c>
    </row>
    <row r="95" spans="1:5" ht="18" x14ac:dyDescent="0.25">
      <c r="A95" s="27" t="str">
        <f>VLOOKUP(B95,'[1]LISTADO ATM'!$A$2:$C$822,3,0)</f>
        <v>ESTE</v>
      </c>
      <c r="B95" s="4">
        <v>742</v>
      </c>
      <c r="C95" s="4" t="str">
        <f>VLOOKUP(B95,'[1]LISTADO ATM'!$A$2:$B$822,2,0)</f>
        <v xml:space="preserve">ATM Oficina Plaza del Rey (La Romana) </v>
      </c>
      <c r="D95" s="20" t="s">
        <v>10</v>
      </c>
      <c r="E95" s="25">
        <v>335836380</v>
      </c>
    </row>
    <row r="96" spans="1:5" ht="18" x14ac:dyDescent="0.25">
      <c r="A96" s="27">
        <v>408</v>
      </c>
      <c r="B96" s="4">
        <v>710</v>
      </c>
      <c r="C96" s="4" t="str">
        <f>VLOOKUP(B96,'[1]LISTADO ATM'!$A$2:$B$822,2,0)</f>
        <v xml:space="preserve">ATM S/M Soberano </v>
      </c>
      <c r="D96" s="20" t="s">
        <v>10</v>
      </c>
      <c r="E96" s="25">
        <v>335836390</v>
      </c>
    </row>
    <row r="97" spans="1:5" ht="18" x14ac:dyDescent="0.25">
      <c r="A97" s="27" t="str">
        <f>VLOOKUP(B97,'[1]LISTADO ATM'!$A$2:$C$822,3,0)</f>
        <v>DISTRITO NACIONAL</v>
      </c>
      <c r="B97" s="4">
        <v>354</v>
      </c>
      <c r="C97" s="4" t="str">
        <f>VLOOKUP(B97,'[1]LISTADO ATM'!$A$2:$B$822,2,0)</f>
        <v xml:space="preserve">ATM Oficina Núñez de Cáceres II </v>
      </c>
      <c r="D97" s="20" t="s">
        <v>10</v>
      </c>
      <c r="E97" s="25">
        <v>335836394</v>
      </c>
    </row>
    <row r="98" spans="1:5" ht="18" x14ac:dyDescent="0.25">
      <c r="A98" s="27" t="str">
        <f>VLOOKUP(B98,'[1]LISTADO ATM'!$A$2:$C$822,3,0)</f>
        <v>SUR</v>
      </c>
      <c r="B98" s="4">
        <v>84</v>
      </c>
      <c r="C98" s="4" t="str">
        <f>VLOOKUP(B98,'[1]LISTADO ATM'!$A$2:$B$822,2,0)</f>
        <v xml:space="preserve">ATM Oficina Multicentro Sirena San Cristóbal </v>
      </c>
      <c r="D98" s="20" t="s">
        <v>10</v>
      </c>
      <c r="E98" s="25">
        <v>335836430</v>
      </c>
    </row>
    <row r="99" spans="1:5" ht="18" x14ac:dyDescent="0.25">
      <c r="A99" s="27" t="str">
        <f>VLOOKUP(B99,'[1]LISTADO ATM'!$A$2:$C$822,3,0)</f>
        <v>SUR</v>
      </c>
      <c r="B99" s="4">
        <v>592</v>
      </c>
      <c r="C99" s="4" t="str">
        <f>VLOOKUP(B99,'[1]LISTADO ATM'!$A$2:$B$822,2,0)</f>
        <v xml:space="preserve">ATM Centro de Caja San Cristóbal I </v>
      </c>
      <c r="D99" s="20" t="s">
        <v>10</v>
      </c>
      <c r="E99" s="25">
        <v>335837005</v>
      </c>
    </row>
    <row r="100" spans="1:5" ht="18" x14ac:dyDescent="0.25">
      <c r="A100" s="27" t="str">
        <f>VLOOKUP(B100,'[1]LISTADO ATM'!$A$2:$C$822,3,0)</f>
        <v>DISTRITO NACIONAL</v>
      </c>
      <c r="B100" s="4">
        <v>24</v>
      </c>
      <c r="C100" s="4" t="str">
        <f>VLOOKUP(B100,'[1]LISTADO ATM'!$A$2:$B$822,2,0)</f>
        <v xml:space="preserve">ATM Oficina Eusebio Manzueta </v>
      </c>
      <c r="D100" s="20" t="s">
        <v>10</v>
      </c>
      <c r="E100" s="25">
        <v>335837022</v>
      </c>
    </row>
    <row r="101" spans="1:5" ht="18" x14ac:dyDescent="0.25">
      <c r="A101" s="27" t="str">
        <f>VLOOKUP(B101,'[1]LISTADO ATM'!$A$2:$C$822,3,0)</f>
        <v>DISTRITO NACIONAL</v>
      </c>
      <c r="B101" s="4">
        <v>514</v>
      </c>
      <c r="C101" s="4" t="str">
        <f>VLOOKUP(B101,'[1]LISTADO ATM'!$A$2:$B$822,2,0)</f>
        <v>ATM Autoservicio Charles de Gaulle</v>
      </c>
      <c r="D101" s="20" t="s">
        <v>10</v>
      </c>
      <c r="E101" s="25">
        <v>335837043</v>
      </c>
    </row>
    <row r="102" spans="1:5" ht="18" x14ac:dyDescent="0.25">
      <c r="A102" s="27" t="str">
        <f>VLOOKUP(B102,'[1]LISTADO ATM'!$A$2:$C$822,3,0)</f>
        <v>DISTRITO NACIONAL</v>
      </c>
      <c r="B102" s="4">
        <v>946</v>
      </c>
      <c r="C102" s="4" t="str">
        <f>VLOOKUP(B102,'[1]LISTADO ATM'!$A$2:$B$822,2,0)</f>
        <v xml:space="preserve">ATM Oficina Núñez de Cáceres I </v>
      </c>
      <c r="D102" s="20" t="s">
        <v>10</v>
      </c>
      <c r="E102" s="25">
        <v>335837047</v>
      </c>
    </row>
    <row r="103" spans="1:5" ht="18.75" customHeight="1" x14ac:dyDescent="0.25">
      <c r="A103" s="27" t="str">
        <f>VLOOKUP(B103,'[1]LISTADO ATM'!$A$2:$C$822,3,0)</f>
        <v>SUR</v>
      </c>
      <c r="B103" s="4">
        <v>881</v>
      </c>
      <c r="C103" s="4" t="str">
        <f>VLOOKUP(B103,'[1]LISTADO ATM'!$A$2:$B$822,2,0)</f>
        <v xml:space="preserve">ATM UNP Yaguate (San Cristóbal) </v>
      </c>
      <c r="D103" s="20" t="s">
        <v>10</v>
      </c>
      <c r="E103" s="25">
        <v>335837051</v>
      </c>
    </row>
    <row r="104" spans="1:5" ht="18" x14ac:dyDescent="0.25">
      <c r="A104" s="27" t="str">
        <f>VLOOKUP(B104,'[1]LISTADO ATM'!$A$2:$C$822,3,0)</f>
        <v>DISTRITO NACIONAL</v>
      </c>
      <c r="B104" s="4">
        <v>568</v>
      </c>
      <c r="C104" s="4" t="str">
        <f>VLOOKUP(B104,'[1]LISTADO ATM'!$A$2:$B$822,2,0)</f>
        <v xml:space="preserve">ATM Ministerio de Educación </v>
      </c>
      <c r="D104" s="20" t="s">
        <v>10</v>
      </c>
      <c r="E104" s="25">
        <v>335837060</v>
      </c>
    </row>
    <row r="105" spans="1:5" ht="18" x14ac:dyDescent="0.25">
      <c r="A105" s="27" t="str">
        <f>VLOOKUP(B105,'[1]LISTADO ATM'!$A$2:$C$822,3,0)</f>
        <v>NORTE</v>
      </c>
      <c r="B105" s="4">
        <v>712</v>
      </c>
      <c r="C105" s="4" t="str">
        <f>VLOOKUP(B105,'[1]LISTADO ATM'!$A$2:$B$822,2,0)</f>
        <v xml:space="preserve">ATM Oficina Imbert </v>
      </c>
      <c r="D105" s="20" t="s">
        <v>10</v>
      </c>
      <c r="E105" s="25">
        <v>335837179</v>
      </c>
    </row>
    <row r="106" spans="1:5" ht="18" x14ac:dyDescent="0.25">
      <c r="A106" s="27" t="str">
        <f>VLOOKUP(B106,'[1]LISTADO ATM'!$A$2:$C$822,3,0)</f>
        <v>DISTRITO NACIONAL</v>
      </c>
      <c r="B106" s="4">
        <v>165</v>
      </c>
      <c r="C106" s="4" t="str">
        <f>VLOOKUP(B106,'[1]LISTADO ATM'!$A$2:$B$822,2,0)</f>
        <v>ATM Autoservicio Megacentro</v>
      </c>
      <c r="D106" s="20" t="s">
        <v>10</v>
      </c>
      <c r="E106" s="25">
        <v>335837359</v>
      </c>
    </row>
    <row r="107" spans="1:5" ht="18" x14ac:dyDescent="0.25">
      <c r="A107" s="27" t="str">
        <f>VLOOKUP(B107,'[1]LISTADO ATM'!$A$2:$C$822,3,0)</f>
        <v>SUR</v>
      </c>
      <c r="B107" s="4">
        <v>403</v>
      </c>
      <c r="C107" s="4" t="str">
        <f>VLOOKUP(B107,'[1]LISTADO ATM'!$A$2:$B$822,2,0)</f>
        <v xml:space="preserve">ATM Oficina Vicente Noble </v>
      </c>
      <c r="D107" s="20" t="s">
        <v>10</v>
      </c>
      <c r="E107" s="25">
        <v>335837382</v>
      </c>
    </row>
    <row r="108" spans="1:5" ht="18" x14ac:dyDescent="0.25">
      <c r="A108" s="27" t="str">
        <f>VLOOKUP(B108,'[1]LISTADO ATM'!$A$2:$C$822,3,0)</f>
        <v>NORTE</v>
      </c>
      <c r="B108" s="4">
        <v>687</v>
      </c>
      <c r="C108" s="4" t="str">
        <f>VLOOKUP(B108,'[1]LISTADO ATM'!$A$2:$B$822,2,0)</f>
        <v>ATM Oficina Monterrico II</v>
      </c>
      <c r="D108" s="20" t="s">
        <v>10</v>
      </c>
      <c r="E108" s="25">
        <v>335837392</v>
      </c>
    </row>
    <row r="109" spans="1:5" ht="18" x14ac:dyDescent="0.25">
      <c r="A109" s="27" t="str">
        <f>VLOOKUP(B109,'[1]LISTADO ATM'!$A$2:$C$822,3,0)</f>
        <v>DISTRITO NACIONAL</v>
      </c>
      <c r="B109" s="4">
        <v>246</v>
      </c>
      <c r="C109" s="4" t="str">
        <f>VLOOKUP(B109,'[1]LISTADO ATM'!$A$2:$B$822,2,0)</f>
        <v xml:space="preserve">ATM Oficina Torre BR (Lobby) </v>
      </c>
      <c r="D109" s="20" t="s">
        <v>10</v>
      </c>
      <c r="E109" s="25">
        <v>335837402</v>
      </c>
    </row>
    <row r="110" spans="1:5" ht="18" x14ac:dyDescent="0.25">
      <c r="A110" s="27" t="str">
        <f>VLOOKUP(B110,'[1]LISTADO ATM'!$A$2:$C$822,3,0)</f>
        <v>DISTRITO NACIONAL</v>
      </c>
      <c r="B110" s="4">
        <v>563</v>
      </c>
      <c r="C110" s="4" t="str">
        <f>VLOOKUP(B110,'[1]LISTADO ATM'!$A$2:$B$822,2,0)</f>
        <v xml:space="preserve">ATM Base Aérea San Isidro </v>
      </c>
      <c r="D110" s="20" t="s">
        <v>10</v>
      </c>
      <c r="E110" s="25">
        <v>335837580</v>
      </c>
    </row>
    <row r="111" spans="1:5" ht="18" x14ac:dyDescent="0.25">
      <c r="A111" s="27" t="str">
        <f>VLOOKUP(B111,'[1]LISTADO ATM'!$A$2:$C$822,3,0)</f>
        <v>DISTRITO NACIONAL</v>
      </c>
      <c r="B111" s="4">
        <v>735</v>
      </c>
      <c r="C111" s="4" t="str">
        <f>VLOOKUP(B111,'[1]LISTADO ATM'!$A$2:$B$822,2,0)</f>
        <v xml:space="preserve">ATM Oficina Independencia II  </v>
      </c>
      <c r="D111" s="20" t="s">
        <v>10</v>
      </c>
      <c r="E111" s="25">
        <v>335837581</v>
      </c>
    </row>
    <row r="112" spans="1:5" ht="18" x14ac:dyDescent="0.25">
      <c r="A112" s="27" t="str">
        <f>VLOOKUP(B112,'[1]LISTADO ATM'!$A$2:$C$822,3,0)</f>
        <v>ESTE</v>
      </c>
      <c r="B112" s="4">
        <v>843</v>
      </c>
      <c r="C112" s="4" t="str">
        <f>VLOOKUP(B112,'[1]LISTADO ATM'!$A$2:$B$822,2,0)</f>
        <v xml:space="preserve">ATM Oficina Romana Centro </v>
      </c>
      <c r="D112" s="20" t="s">
        <v>10</v>
      </c>
      <c r="E112" s="25">
        <v>335837585</v>
      </c>
    </row>
    <row r="113" spans="1:5" ht="18" x14ac:dyDescent="0.25">
      <c r="A113" s="27" t="str">
        <f>VLOOKUP(B113,'[1]LISTADO ATM'!$A$2:$C$822,3,0)</f>
        <v>DISTRITO NACIONAL</v>
      </c>
      <c r="B113" s="4">
        <v>791</v>
      </c>
      <c r="C113" s="4" t="str">
        <f>VLOOKUP(B113,'[1]LISTADO ATM'!$A$2:$B$822,2,0)</f>
        <v xml:space="preserve">ATM Oficina Sans Soucí </v>
      </c>
      <c r="D113" s="20" t="s">
        <v>10</v>
      </c>
      <c r="E113" s="25">
        <v>335837589</v>
      </c>
    </row>
    <row r="114" spans="1:5" ht="18" x14ac:dyDescent="0.25">
      <c r="A114" s="27" t="str">
        <f>VLOOKUP(B114,'[1]LISTADO ATM'!$A$2:$C$822,3,0)</f>
        <v>NORTE</v>
      </c>
      <c r="B114" s="4">
        <v>857</v>
      </c>
      <c r="C114" s="4" t="str">
        <f>VLOOKUP(B114,'[1]LISTADO ATM'!$A$2:$B$822,2,0)</f>
        <v xml:space="preserve">ATM Oficina Los Alamos </v>
      </c>
      <c r="D114" s="20" t="s">
        <v>10</v>
      </c>
      <c r="E114" s="25">
        <v>335837592</v>
      </c>
    </row>
    <row r="115" spans="1:5" ht="18" x14ac:dyDescent="0.25">
      <c r="A115" s="27" t="str">
        <f>VLOOKUP(B115,'[1]LISTADO ATM'!$A$2:$C$822,3,0)</f>
        <v>ESTE</v>
      </c>
      <c r="B115" s="4">
        <v>660</v>
      </c>
      <c r="C115" s="4" t="str">
        <f>VLOOKUP(B115,'[1]LISTADO ATM'!$A$2:$B$822,2,0)</f>
        <v>ATM Oficina Romana Norte II</v>
      </c>
      <c r="D115" s="20" t="s">
        <v>10</v>
      </c>
      <c r="E115" s="25">
        <v>335837684</v>
      </c>
    </row>
    <row r="116" spans="1:5" ht="18" x14ac:dyDescent="0.25">
      <c r="A116" s="27" t="str">
        <f>VLOOKUP(B116,'[1]LISTADO ATM'!$A$2:$C$822,3,0)</f>
        <v>DISTRITO NACIONAL</v>
      </c>
      <c r="B116" s="4">
        <v>325</v>
      </c>
      <c r="C116" s="4" t="str">
        <f>VLOOKUP(B116,'[1]LISTADO ATM'!$A$2:$B$822,2,0)</f>
        <v>ATM Casa Edwin</v>
      </c>
      <c r="D116" s="20" t="s">
        <v>10</v>
      </c>
      <c r="E116" s="25">
        <v>335835916</v>
      </c>
    </row>
    <row r="117" spans="1:5" ht="18" x14ac:dyDescent="0.25">
      <c r="A117" s="27" t="str">
        <f>VLOOKUP(B117,'[1]LISTADO ATM'!$A$2:$C$822,3,0)</f>
        <v>NORTE</v>
      </c>
      <c r="B117" s="4">
        <v>373</v>
      </c>
      <c r="C117" s="4" t="str">
        <f>VLOOKUP(B117,'[1]LISTADO ATM'!$A$2:$B$822,2,0)</f>
        <v>S/M Tangui Nagua</v>
      </c>
      <c r="D117" s="20" t="s">
        <v>10</v>
      </c>
      <c r="E117" s="25">
        <v>335837711</v>
      </c>
    </row>
    <row r="118" spans="1:5" ht="18" x14ac:dyDescent="0.25">
      <c r="A118" s="27" t="str">
        <f>VLOOKUP(B118,'[1]LISTADO ATM'!$A$2:$C$822,3,0)</f>
        <v>ESTE</v>
      </c>
      <c r="B118" s="4">
        <v>651</v>
      </c>
      <c r="C118" s="4" t="str">
        <f>VLOOKUP(B118,'[1]LISTADO ATM'!$A$2:$B$822,2,0)</f>
        <v>ATM Eco Petroleo Romana</v>
      </c>
      <c r="D118" s="20" t="s">
        <v>10</v>
      </c>
      <c r="E118" s="25">
        <v>335837713</v>
      </c>
    </row>
    <row r="119" spans="1:5" ht="18" x14ac:dyDescent="0.25">
      <c r="A119" s="27" t="str">
        <f>VLOOKUP(B119,'[1]LISTADO ATM'!$A$2:$C$822,3,0)</f>
        <v>ESTE</v>
      </c>
      <c r="B119" s="4">
        <v>268</v>
      </c>
      <c r="C119" s="4" t="str">
        <f>VLOOKUP(B119,'[1]LISTADO ATM'!$A$2:$B$822,2,0)</f>
        <v xml:space="preserve">ATM Autobanco La Altagracia (Higuey) </v>
      </c>
      <c r="D119" s="20" t="s">
        <v>10</v>
      </c>
      <c r="E119" s="25">
        <v>335837716</v>
      </c>
    </row>
    <row r="120" spans="1:5" ht="18" x14ac:dyDescent="0.25">
      <c r="A120" s="27" t="str">
        <f>VLOOKUP(B120,'[1]LISTADO ATM'!$A$2:$C$822,3,0)</f>
        <v>DISTRITO NACIONAL</v>
      </c>
      <c r="B120" s="4">
        <v>540</v>
      </c>
      <c r="C120" s="4" t="str">
        <f>VLOOKUP(B120,'[1]LISTADO ATM'!$A$2:$B$822,2,0)</f>
        <v xml:space="preserve">ATM Autoservicio Sambil I </v>
      </c>
      <c r="D120" s="20" t="s">
        <v>10</v>
      </c>
      <c r="E120" s="25">
        <v>335837717</v>
      </c>
    </row>
    <row r="121" spans="1:5" ht="18" x14ac:dyDescent="0.25">
      <c r="A121" s="27" t="str">
        <f>VLOOKUP(B121,'[1]LISTADO ATM'!$A$2:$C$822,3,0)</f>
        <v>SUR</v>
      </c>
      <c r="B121" s="4">
        <v>781</v>
      </c>
      <c r="C121" s="4" t="str">
        <f>VLOOKUP(B121,'[1]LISTADO ATM'!$A$2:$B$822,2,0)</f>
        <v xml:space="preserve">ATM Estación Isla Barahona </v>
      </c>
      <c r="D121" s="20" t="s">
        <v>10</v>
      </c>
      <c r="E121" s="25">
        <v>335837735</v>
      </c>
    </row>
    <row r="122" spans="1:5" ht="18" x14ac:dyDescent="0.25">
      <c r="A122" s="27" t="str">
        <f>VLOOKUP(B122,'[1]LISTADO ATM'!$A$2:$C$822,3,0)</f>
        <v>SUR</v>
      </c>
      <c r="B122" s="4">
        <v>342</v>
      </c>
      <c r="C122" s="4" t="str">
        <f>VLOOKUP(B122,'[1]LISTADO ATM'!$A$2:$B$822,2,0)</f>
        <v>ATM Oficina Obras Públicas Azua</v>
      </c>
      <c r="D122" s="20" t="s">
        <v>10</v>
      </c>
      <c r="E122" s="25" t="s">
        <v>39</v>
      </c>
    </row>
    <row r="123" spans="1:5" ht="18" x14ac:dyDescent="0.25">
      <c r="A123" s="27" t="str">
        <f>VLOOKUP(B123,'[1]LISTADO ATM'!$A$2:$C$822,3,0)</f>
        <v>DISTRITO NACIONAL</v>
      </c>
      <c r="B123" s="4">
        <v>929</v>
      </c>
      <c r="C123" s="4" t="str">
        <f>VLOOKUP(B123,'[1]LISTADO ATM'!$A$2:$B$822,2,0)</f>
        <v>ATM Autoservicio Nacional El Conde</v>
      </c>
      <c r="D123" s="20" t="s">
        <v>10</v>
      </c>
      <c r="E123" s="25">
        <v>335837741</v>
      </c>
    </row>
    <row r="124" spans="1:5" ht="18" x14ac:dyDescent="0.25">
      <c r="A124" s="27" t="str">
        <f>VLOOKUP(B124,'[1]LISTADO ATM'!$A$2:$C$822,3,0)</f>
        <v>ESTE</v>
      </c>
      <c r="B124" s="44">
        <v>772</v>
      </c>
      <c r="C124" s="4" t="str">
        <f>VLOOKUP(B124,'[1]LISTADO ATM'!$A$2:$B$822,2,0)</f>
        <v xml:space="preserve">ATM UNP Yamasá </v>
      </c>
      <c r="D124" s="20" t="s">
        <v>10</v>
      </c>
      <c r="E124" s="43">
        <v>335837750</v>
      </c>
    </row>
    <row r="125" spans="1:5" ht="18.75" thickBot="1" x14ac:dyDescent="0.3">
      <c r="A125" s="9" t="s">
        <v>11</v>
      </c>
      <c r="B125" s="10">
        <f>COUNT(B92:B124)</f>
        <v>33</v>
      </c>
      <c r="C125" s="19"/>
      <c r="D125" s="19"/>
      <c r="E125" s="19"/>
    </row>
    <row r="126" spans="1:5" ht="15.75" thickBot="1" x14ac:dyDescent="0.3">
      <c r="E126" s="7"/>
    </row>
    <row r="127" spans="1:5" ht="18.75" thickBot="1" x14ac:dyDescent="0.3">
      <c r="A127" s="66" t="s">
        <v>15</v>
      </c>
      <c r="B127" s="67"/>
      <c r="C127" s="67"/>
      <c r="D127" s="67"/>
      <c r="E127" s="68"/>
    </row>
    <row r="128" spans="1:5" ht="18" x14ac:dyDescent="0.25">
      <c r="A128" s="2" t="s">
        <v>5</v>
      </c>
      <c r="B128" s="3" t="s">
        <v>6</v>
      </c>
      <c r="C128" s="3" t="s">
        <v>7</v>
      </c>
      <c r="D128" s="3" t="s">
        <v>8</v>
      </c>
      <c r="E128" s="11" t="s">
        <v>9</v>
      </c>
    </row>
    <row r="129" spans="1:5" ht="18" x14ac:dyDescent="0.25">
      <c r="A129" s="27" t="str">
        <f>VLOOKUP(B129,'[1]LISTADO ATM'!$A$2:$C$822,3,0)</f>
        <v>DISTRITO NACIONAL</v>
      </c>
      <c r="B129" s="4">
        <v>976</v>
      </c>
      <c r="C129" s="4" t="str">
        <f>VLOOKUP(B129,'[1]LISTADO ATM'!$A$2:$B$822,2,0)</f>
        <v xml:space="preserve">ATM Oficina Diamond Plaza I </v>
      </c>
      <c r="D129" s="4" t="s">
        <v>13</v>
      </c>
      <c r="E129" s="25">
        <v>335836264</v>
      </c>
    </row>
    <row r="130" spans="1:5" ht="18" x14ac:dyDescent="0.25">
      <c r="A130" s="27" t="str">
        <f>VLOOKUP(B130,'[1]LISTADO ATM'!$A$2:$C$822,3,0)</f>
        <v>ESTE</v>
      </c>
      <c r="B130" s="4">
        <v>345</v>
      </c>
      <c r="C130" s="4" t="str">
        <f>VLOOKUP(B130,'[1]LISTADO ATM'!$A$2:$B$822,2,0)</f>
        <v>ATM Ofic. Yamasa II</v>
      </c>
      <c r="D130" s="4" t="s">
        <v>13</v>
      </c>
      <c r="E130" s="25">
        <v>335836289</v>
      </c>
    </row>
    <row r="131" spans="1:5" ht="18" customHeight="1" x14ac:dyDescent="0.25">
      <c r="A131" s="27" t="str">
        <f>VLOOKUP(B131,'[1]LISTADO ATM'!$A$2:$C$822,3,0)</f>
        <v>DISTRITO NACIONAL</v>
      </c>
      <c r="B131" s="4">
        <v>938</v>
      </c>
      <c r="C131" s="4" t="str">
        <f>VLOOKUP(B131,'[1]LISTADO ATM'!$A$2:$B$822,2,0)</f>
        <v xml:space="preserve">ATM Autobanco Oficina Filadelfia Plaza </v>
      </c>
      <c r="D131" s="4" t="s">
        <v>13</v>
      </c>
      <c r="E131" s="25">
        <v>335836398</v>
      </c>
    </row>
    <row r="132" spans="1:5" ht="18" x14ac:dyDescent="0.25">
      <c r="A132" s="27" t="str">
        <f>VLOOKUP(B132,'[1]LISTADO ATM'!$A$2:$C$822,3,0)</f>
        <v>NORTE</v>
      </c>
      <c r="B132" s="4">
        <v>864</v>
      </c>
      <c r="C132" s="4" t="str">
        <f>VLOOKUP(B132,'[1]LISTADO ATM'!$A$2:$B$822,2,0)</f>
        <v xml:space="preserve">ATM Palmares Mall (San Francisco) </v>
      </c>
      <c r="D132" s="4" t="s">
        <v>13</v>
      </c>
      <c r="E132" s="34">
        <v>335836755</v>
      </c>
    </row>
    <row r="133" spans="1:5" ht="18" x14ac:dyDescent="0.25">
      <c r="A133" s="27" t="str">
        <f>VLOOKUP(B133,'[1]LISTADO ATM'!$A$2:$C$822,3,0)</f>
        <v>SUR</v>
      </c>
      <c r="B133" s="4">
        <v>873</v>
      </c>
      <c r="C133" s="4" t="str">
        <f>VLOOKUP(B133,'[1]LISTADO ATM'!$A$2:$B$822,2,0)</f>
        <v xml:space="preserve">ATM Centro de Caja San Cristóbal II </v>
      </c>
      <c r="D133" s="4" t="s">
        <v>13</v>
      </c>
      <c r="E133" s="34">
        <v>335837056</v>
      </c>
    </row>
    <row r="134" spans="1:5" ht="18" x14ac:dyDescent="0.25">
      <c r="A134" s="27" t="str">
        <f>VLOOKUP(B134,'[1]LISTADO ATM'!$A$2:$C$822,3,0)</f>
        <v>ESTE</v>
      </c>
      <c r="B134" s="4">
        <v>945</v>
      </c>
      <c r="C134" s="4" t="str">
        <f>VLOOKUP(B134,'[1]LISTADO ATM'!$A$2:$B$822,2,0)</f>
        <v xml:space="preserve">ATM UNP El Valle (Hato Mayor) </v>
      </c>
      <c r="D134" s="4" t="s">
        <v>13</v>
      </c>
      <c r="E134" s="34" t="s">
        <v>37</v>
      </c>
    </row>
    <row r="135" spans="1:5" ht="18" x14ac:dyDescent="0.25">
      <c r="A135" s="27" t="str">
        <f>VLOOKUP(B135,'[1]LISTADO ATM'!$A$2:$C$822,3,0)</f>
        <v>NORTE</v>
      </c>
      <c r="B135" s="4">
        <v>350</v>
      </c>
      <c r="C135" s="4" t="str">
        <f>VLOOKUP(B135,'[1]LISTADO ATM'!$A$2:$B$822,2,0)</f>
        <v xml:space="preserve">ATM Oficina Villa Tapia </v>
      </c>
      <c r="D135" s="4" t="s">
        <v>13</v>
      </c>
      <c r="E135" s="34" t="s">
        <v>38</v>
      </c>
    </row>
    <row r="136" spans="1:5" ht="18" x14ac:dyDescent="0.25">
      <c r="A136" s="27" t="str">
        <f>VLOOKUP(B136,'[1]LISTADO ATM'!$A$2:$C$822,3,0)</f>
        <v>DISTRITO NACIONAL</v>
      </c>
      <c r="B136" s="4">
        <v>561</v>
      </c>
      <c r="C136" s="4" t="str">
        <f>VLOOKUP(B136,'[1]LISTADO ATM'!$A$2:$B$822,2,0)</f>
        <v xml:space="preserve">ATM Comando Regional P.N. S.D. Este </v>
      </c>
      <c r="D136" s="4" t="s">
        <v>13</v>
      </c>
      <c r="E136" s="34">
        <v>335837692</v>
      </c>
    </row>
    <row r="137" spans="1:5" ht="18" x14ac:dyDescent="0.25">
      <c r="A137" s="27" t="str">
        <f>VLOOKUP(B137,'[1]LISTADO ATM'!$A$2:$C$822,3,0)</f>
        <v>DISTRITO NACIONAL</v>
      </c>
      <c r="B137" s="4">
        <v>610</v>
      </c>
      <c r="C137" s="4" t="str">
        <f>VLOOKUP(B137,'[1]LISTADO ATM'!$A$2:$B$822,2,0)</f>
        <v xml:space="preserve">ATM EDEESTE </v>
      </c>
      <c r="D137" s="4" t="s">
        <v>13</v>
      </c>
      <c r="E137" s="34">
        <v>335837710</v>
      </c>
    </row>
    <row r="138" spans="1:5" ht="18" x14ac:dyDescent="0.25">
      <c r="A138" s="27" t="str">
        <f>VLOOKUP(B138,'[1]LISTADO ATM'!$A$2:$C$822,3,0)</f>
        <v>NORTE</v>
      </c>
      <c r="B138" s="4">
        <v>882</v>
      </c>
      <c r="C138" s="4" t="str">
        <f>VLOOKUP(B138,'[1]LISTADO ATM'!$A$2:$B$822,2,0)</f>
        <v xml:space="preserve">ATM Oficina Moca II </v>
      </c>
      <c r="D138" s="4" t="s">
        <v>13</v>
      </c>
      <c r="E138" s="34">
        <v>335837719</v>
      </c>
    </row>
    <row r="139" spans="1:5" ht="18" x14ac:dyDescent="0.25">
      <c r="A139" s="27"/>
      <c r="B139" s="44"/>
      <c r="C139" s="45"/>
      <c r="D139" s="46"/>
      <c r="E139" s="34"/>
    </row>
    <row r="140" spans="1:5" ht="18" x14ac:dyDescent="0.25">
      <c r="A140" s="27"/>
      <c r="B140" s="44"/>
      <c r="C140" s="45"/>
      <c r="D140" s="46"/>
      <c r="E140" s="34"/>
    </row>
    <row r="141" spans="1:5" ht="18.75" thickBot="1" x14ac:dyDescent="0.3">
      <c r="A141" s="5" t="s">
        <v>11</v>
      </c>
      <c r="B141" s="10">
        <f>COUNT(B129:B138)</f>
        <v>10</v>
      </c>
      <c r="C141" s="19"/>
      <c r="D141" s="29"/>
      <c r="E141" s="30"/>
    </row>
    <row r="142" spans="1:5" ht="15.75" thickBot="1" x14ac:dyDescent="0.3">
      <c r="E142" s="7"/>
    </row>
    <row r="143" spans="1:5" ht="18" x14ac:dyDescent="0.25">
      <c r="A143" s="59" t="s">
        <v>14</v>
      </c>
      <c r="B143" s="60"/>
      <c r="C143" s="60"/>
      <c r="D143" s="60"/>
      <c r="E143" s="61"/>
    </row>
    <row r="144" spans="1:5" ht="18" x14ac:dyDescent="0.25">
      <c r="A144" s="11" t="s">
        <v>5</v>
      </c>
      <c r="B144" s="6" t="s">
        <v>6</v>
      </c>
      <c r="C144" s="6" t="s">
        <v>7</v>
      </c>
      <c r="D144" s="24" t="s">
        <v>8</v>
      </c>
      <c r="E144" s="11" t="s">
        <v>9</v>
      </c>
    </row>
    <row r="145" spans="1:5" ht="18.75" customHeight="1" x14ac:dyDescent="0.25">
      <c r="A145" s="4" t="str">
        <f>VLOOKUP(B145,'[1]LISTADO ATM'!$A$2:$C$822,3,0)</f>
        <v>DISTRITO NACIONAL</v>
      </c>
      <c r="B145" s="4">
        <v>113</v>
      </c>
      <c r="C145" s="4" t="str">
        <f>VLOOKUP(B145,'[1]LISTADO ATM'!$A$2:$B$822,2,0)</f>
        <v xml:space="preserve">ATM Autoservicio Atalaya del Mar </v>
      </c>
      <c r="D145" s="35" t="s">
        <v>23</v>
      </c>
      <c r="E145" s="21">
        <v>335836252</v>
      </c>
    </row>
    <row r="146" spans="1:5" ht="18" x14ac:dyDescent="0.25">
      <c r="A146" s="4" t="str">
        <f>VLOOKUP(B146,'[1]LISTADO ATM'!$A$2:$C$822,3,0)</f>
        <v>SUR</v>
      </c>
      <c r="B146" s="4">
        <v>356</v>
      </c>
      <c r="C146" s="4" t="str">
        <f>VLOOKUP(B146,'[1]LISTADO ATM'!$A$2:$B$822,2,0)</f>
        <v xml:space="preserve">ATM Estación Sigma (San Cristóbal) </v>
      </c>
      <c r="D146" s="26" t="s">
        <v>19</v>
      </c>
      <c r="E146" s="21">
        <v>335836366</v>
      </c>
    </row>
    <row r="147" spans="1:5" ht="18" x14ac:dyDescent="0.25">
      <c r="A147" s="4" t="str">
        <f>VLOOKUP(B147,'[1]LISTADO ATM'!$A$2:$C$822,3,0)</f>
        <v>DISTRITO NACIONAL</v>
      </c>
      <c r="B147" s="4">
        <v>946</v>
      </c>
      <c r="C147" s="4" t="str">
        <f>VLOOKUP(B147,'[1]LISTADO ATM'!$A$2:$B$822,2,0)</f>
        <v xml:space="preserve">ATM Oficina Núñez de Cáceres I </v>
      </c>
      <c r="D147" s="35" t="s">
        <v>23</v>
      </c>
      <c r="E147" s="21">
        <v>335836369</v>
      </c>
    </row>
    <row r="148" spans="1:5" ht="18.75" customHeight="1" x14ac:dyDescent="0.25">
      <c r="A148" s="4" t="str">
        <f>VLOOKUP(B148,'[1]LISTADO ATM'!$A$2:$C$822,3,0)</f>
        <v>DISTRITO NACIONAL</v>
      </c>
      <c r="B148" s="4">
        <v>527</v>
      </c>
      <c r="C148" s="4" t="str">
        <f>VLOOKUP(B148,'[1]LISTADO ATM'!$A$2:$B$822,2,0)</f>
        <v>ATM Oficina Zona Oriental II</v>
      </c>
      <c r="D148" s="26" t="s">
        <v>19</v>
      </c>
      <c r="E148" s="21">
        <v>335836407</v>
      </c>
    </row>
    <row r="149" spans="1:5" ht="18" x14ac:dyDescent="0.25">
      <c r="A149" s="4" t="str">
        <f>VLOOKUP(B149,'[1]LISTADO ATM'!$A$2:$C$822,3,0)</f>
        <v>ESTE</v>
      </c>
      <c r="B149" s="4">
        <v>104</v>
      </c>
      <c r="C149" s="4" t="str">
        <f>VLOOKUP(B149,'[1]LISTADO ATM'!$A$2:$B$822,2,0)</f>
        <v xml:space="preserve">ATM Jumbo Higuey </v>
      </c>
      <c r="D149" s="26" t="s">
        <v>19</v>
      </c>
      <c r="E149" s="21" t="s">
        <v>36</v>
      </c>
    </row>
    <row r="150" spans="1:5" ht="18.75" thickBot="1" x14ac:dyDescent="0.3">
      <c r="A150" s="5" t="s">
        <v>11</v>
      </c>
      <c r="B150" s="10">
        <f>COUNT(B145:B149)</f>
        <v>5</v>
      </c>
      <c r="C150" s="28"/>
      <c r="D150" s="23"/>
      <c r="E150" s="23"/>
    </row>
    <row r="151" spans="1:5" ht="15.75" thickBot="1" x14ac:dyDescent="0.3">
      <c r="E151" s="7"/>
    </row>
    <row r="152" spans="1:5" ht="18.75" thickBot="1" x14ac:dyDescent="0.3">
      <c r="A152" s="62" t="s">
        <v>12</v>
      </c>
      <c r="B152" s="63"/>
      <c r="D152" s="7"/>
      <c r="E152" s="7"/>
    </row>
    <row r="153" spans="1:5" ht="18.75" thickBot="1" x14ac:dyDescent="0.3">
      <c r="A153" s="64">
        <f>+B125+B141+B150</f>
        <v>48</v>
      </c>
      <c r="B153" s="65"/>
    </row>
    <row r="154" spans="1:5" ht="15.75" thickBot="1" x14ac:dyDescent="0.3">
      <c r="E154" s="7"/>
    </row>
    <row r="155" spans="1:5" ht="18.75" thickBot="1" x14ac:dyDescent="0.3">
      <c r="A155" s="66" t="s">
        <v>17</v>
      </c>
      <c r="B155" s="67"/>
      <c r="C155" s="67"/>
      <c r="D155" s="67"/>
      <c r="E155" s="68"/>
    </row>
    <row r="156" spans="1:5" ht="18" x14ac:dyDescent="0.25">
      <c r="A156" s="11" t="s">
        <v>5</v>
      </c>
      <c r="B156" s="6" t="s">
        <v>6</v>
      </c>
      <c r="C156" s="6" t="s">
        <v>7</v>
      </c>
      <c r="D156" s="69" t="s">
        <v>8</v>
      </c>
      <c r="E156" s="70"/>
    </row>
    <row r="157" spans="1:5" ht="18" x14ac:dyDescent="0.25">
      <c r="A157" s="31" t="str">
        <f>VLOOKUP(B157,'[1]LISTADO ATM'!$A$2:$C$822,3,0)</f>
        <v>NORTE</v>
      </c>
      <c r="B157" s="4">
        <v>603</v>
      </c>
      <c r="C157" s="4" t="str">
        <f>VLOOKUP(B157,'[1]LISTADO ATM'!$A$2:$B$822,2,0)</f>
        <v xml:space="preserve">ATM Zona Franca (Santiago) II </v>
      </c>
      <c r="D157" s="48" t="s">
        <v>20</v>
      </c>
      <c r="E157" s="49"/>
    </row>
    <row r="158" spans="1:5" ht="18" x14ac:dyDescent="0.25">
      <c r="A158" s="31" t="str">
        <f>VLOOKUP(B158,'[1]LISTADO ATM'!$A$2:$C$822,3,0)</f>
        <v>NORTE</v>
      </c>
      <c r="B158" s="4">
        <v>282</v>
      </c>
      <c r="C158" s="4" t="str">
        <f>VLOOKUP(B158,'[1]LISTADO ATM'!$A$2:$B$822,2,0)</f>
        <v xml:space="preserve">ATM Autobanco Nibaje </v>
      </c>
      <c r="D158" s="48" t="s">
        <v>22</v>
      </c>
      <c r="E158" s="49"/>
    </row>
    <row r="159" spans="1:5" ht="18" x14ac:dyDescent="0.25">
      <c r="A159" s="31" t="str">
        <f>VLOOKUP(B159,'[1]LISTADO ATM'!$A$2:$C$822,3,0)</f>
        <v>DISTRITO NACIONAL</v>
      </c>
      <c r="B159" s="4">
        <v>557</v>
      </c>
      <c r="C159" s="4" t="str">
        <f>VLOOKUP(B159,'[1]LISTADO ATM'!$A$2:$B$822,2,0)</f>
        <v xml:space="preserve">ATM Multicentro La Sirena Ave. Mella </v>
      </c>
      <c r="D159" s="48" t="s">
        <v>22</v>
      </c>
      <c r="E159" s="49"/>
    </row>
    <row r="160" spans="1:5" ht="18" x14ac:dyDescent="0.25">
      <c r="A160" s="31" t="str">
        <f>VLOOKUP(B160,'[1]LISTADO ATM'!$A$2:$C$822,3,0)</f>
        <v>NORTE</v>
      </c>
      <c r="B160" s="4">
        <v>668</v>
      </c>
      <c r="C160" s="4" t="str">
        <f>VLOOKUP(B160,'[1]LISTADO ATM'!$A$2:$B$822,2,0)</f>
        <v>ATM Hospital HEMMI (Santiago)</v>
      </c>
      <c r="D160" s="48" t="s">
        <v>20</v>
      </c>
      <c r="E160" s="49"/>
    </row>
    <row r="161" spans="1:5" ht="18" x14ac:dyDescent="0.25">
      <c r="A161" s="31" t="str">
        <f>VLOOKUP(B161,'[1]LISTADO ATM'!$A$2:$C$822,3,0)</f>
        <v>DISTRITO NACIONAL</v>
      </c>
      <c r="B161" s="4">
        <v>813</v>
      </c>
      <c r="C161" s="4" t="str">
        <f>VLOOKUP(B161,'[1]LISTADO ATM'!$A$2:$B$822,2,0)</f>
        <v>ATM Occidental Mall</v>
      </c>
      <c r="D161" s="48" t="s">
        <v>25</v>
      </c>
      <c r="E161" s="49"/>
    </row>
    <row r="162" spans="1:5" ht="18" x14ac:dyDescent="0.25">
      <c r="A162" s="31" t="str">
        <f>VLOOKUP(B162,'[1]LISTADO ATM'!$A$2:$C$822,3,0)</f>
        <v>DISTRITO NACIONAL</v>
      </c>
      <c r="B162" s="4">
        <v>85</v>
      </c>
      <c r="C162" s="4" t="str">
        <f>VLOOKUP(B162,'[1]LISTADO ATM'!$A$2:$B$822,2,0)</f>
        <v xml:space="preserve">ATM Oficina San Isidro (Fuerza Aérea) </v>
      </c>
      <c r="D162" s="48" t="s">
        <v>20</v>
      </c>
      <c r="E162" s="49"/>
    </row>
    <row r="163" spans="1:5" ht="18" x14ac:dyDescent="0.25">
      <c r="A163" s="31" t="str">
        <f>VLOOKUP(B163,'[1]LISTADO ATM'!$A$2:$C$822,3,0)</f>
        <v>DISTRITO NACIONAL</v>
      </c>
      <c r="B163" s="4">
        <v>23</v>
      </c>
      <c r="C163" s="4" t="str">
        <f>VLOOKUP(B163,'[1]LISTADO ATM'!$A$2:$B$822,2,0)</f>
        <v xml:space="preserve">ATM Oficina México </v>
      </c>
      <c r="D163" s="48" t="s">
        <v>20</v>
      </c>
      <c r="E163" s="49"/>
    </row>
    <row r="164" spans="1:5" ht="18" x14ac:dyDescent="0.25">
      <c r="A164" s="31" t="str">
        <f>VLOOKUP(B164,'[1]LISTADO ATM'!$A$2:$C$822,3,0)</f>
        <v>NORTE</v>
      </c>
      <c r="B164" s="4">
        <v>151</v>
      </c>
      <c r="C164" s="4" t="str">
        <f>VLOOKUP(B164,'[1]LISTADO ATM'!$A$2:$B$822,2,0)</f>
        <v xml:space="preserve">ATM Oficina Nagua </v>
      </c>
      <c r="D164" s="48" t="s">
        <v>20</v>
      </c>
      <c r="E164" s="49"/>
    </row>
    <row r="165" spans="1:5" ht="18" x14ac:dyDescent="0.25">
      <c r="A165" s="31" t="str">
        <f>VLOOKUP(B165,'[1]LISTADO ATM'!$A$2:$C$822,3,0)</f>
        <v>NORTE</v>
      </c>
      <c r="B165" s="4">
        <v>198</v>
      </c>
      <c r="C165" s="4" t="str">
        <f>VLOOKUP(B165,'[1]LISTADO ATM'!$A$2:$B$822,2,0)</f>
        <v xml:space="preserve">ATM Almacenes El Encanto  (Santiago) </v>
      </c>
      <c r="D165" s="48" t="s">
        <v>20</v>
      </c>
      <c r="E165" s="49"/>
    </row>
    <row r="166" spans="1:5" ht="18" x14ac:dyDescent="0.25">
      <c r="A166" s="31" t="str">
        <f>VLOOKUP(B166,'[1]LISTADO ATM'!$A$2:$C$822,3,0)</f>
        <v>NORTE</v>
      </c>
      <c r="B166" s="4">
        <v>283</v>
      </c>
      <c r="C166" s="4" t="str">
        <f>VLOOKUP(B166,'[1]LISTADO ATM'!$A$2:$B$822,2,0)</f>
        <v xml:space="preserve">ATM Oficina Nibaje </v>
      </c>
      <c r="D166" s="48" t="s">
        <v>20</v>
      </c>
      <c r="E166" s="49"/>
    </row>
    <row r="167" spans="1:5" ht="18" x14ac:dyDescent="0.25">
      <c r="A167" s="31" t="str">
        <f>VLOOKUP(B167,'[1]LISTADO ATM'!$A$2:$C$822,3,0)</f>
        <v>DISTRITO NACIONAL</v>
      </c>
      <c r="B167" s="4">
        <v>331</v>
      </c>
      <c r="C167" s="4" t="str">
        <f>VLOOKUP(B167,'[1]LISTADO ATM'!$A$2:$B$822,2,0)</f>
        <v>ATM Ayuntamiento Sto. Dgo. Este</v>
      </c>
      <c r="D167" s="48" t="s">
        <v>20</v>
      </c>
      <c r="E167" s="49"/>
    </row>
    <row r="168" spans="1:5" ht="18" x14ac:dyDescent="0.25">
      <c r="A168" s="31" t="str">
        <f>VLOOKUP(B168,'[1]LISTADO ATM'!$A$2:$C$822,3,0)</f>
        <v>NORTE</v>
      </c>
      <c r="B168" s="4">
        <v>405</v>
      </c>
      <c r="C168" s="4" t="str">
        <f>VLOOKUP(B168,'[1]LISTADO ATM'!$A$2:$B$822,2,0)</f>
        <v xml:space="preserve">ATM UNP Loma de Cabrera </v>
      </c>
      <c r="D168" s="48" t="s">
        <v>20</v>
      </c>
      <c r="E168" s="49"/>
    </row>
    <row r="169" spans="1:5" ht="18" x14ac:dyDescent="0.25">
      <c r="A169" s="31" t="str">
        <f>VLOOKUP(B169,'[1]LISTADO ATM'!$A$2:$C$822,3,0)</f>
        <v>DISTRITO NACIONAL</v>
      </c>
      <c r="B169" s="4">
        <v>438</v>
      </c>
      <c r="C169" s="4" t="str">
        <f>VLOOKUP(B169,'[1]LISTADO ATM'!$A$2:$B$822,2,0)</f>
        <v xml:space="preserve">ATM Autobanco Torre IV </v>
      </c>
      <c r="D169" s="48" t="s">
        <v>25</v>
      </c>
      <c r="E169" s="49"/>
    </row>
    <row r="170" spans="1:5" ht="18" x14ac:dyDescent="0.25">
      <c r="A170" s="31" t="str">
        <f>VLOOKUP(B170,'[1]LISTADO ATM'!$A$2:$C$822,3,0)</f>
        <v>NORTE</v>
      </c>
      <c r="B170" s="4">
        <v>496</v>
      </c>
      <c r="C170" s="4" t="str">
        <f>VLOOKUP(B170,'[1]LISTADO ATM'!$A$2:$B$822,2,0)</f>
        <v xml:space="preserve">ATM Multicentro La Sirena Bonao </v>
      </c>
      <c r="D170" s="48" t="s">
        <v>20</v>
      </c>
      <c r="E170" s="49"/>
    </row>
    <row r="171" spans="1:5" ht="18" x14ac:dyDescent="0.25">
      <c r="A171" s="31" t="str">
        <f>VLOOKUP(B171,'[1]LISTADO ATM'!$A$2:$C$822,3,0)</f>
        <v>DISTRITO NACIONAL</v>
      </c>
      <c r="B171" s="4">
        <v>515</v>
      </c>
      <c r="C171" s="4" t="str">
        <f>VLOOKUP(B171,'[1]LISTADO ATM'!$A$2:$B$822,2,0)</f>
        <v xml:space="preserve">ATM Oficina Agora Mall I </v>
      </c>
      <c r="D171" s="48" t="s">
        <v>22</v>
      </c>
      <c r="E171" s="49"/>
    </row>
    <row r="172" spans="1:5" ht="18" x14ac:dyDescent="0.25">
      <c r="A172" s="31" t="str">
        <f>VLOOKUP(B172,'[1]LISTADO ATM'!$A$2:$C$822,3,0)</f>
        <v>DISTRITO NACIONAL</v>
      </c>
      <c r="B172" s="4">
        <v>567</v>
      </c>
      <c r="C172" s="4" t="str">
        <f>VLOOKUP(B172,'[1]LISTADO ATM'!$A$2:$B$822,2,0)</f>
        <v xml:space="preserve">ATM Oficina Máximo Gómez </v>
      </c>
      <c r="D172" s="48" t="s">
        <v>22</v>
      </c>
      <c r="E172" s="49"/>
    </row>
    <row r="173" spans="1:5" ht="18" x14ac:dyDescent="0.25">
      <c r="A173" s="31" t="e">
        <f>VLOOKUP(B173,'[1]LISTADO ATM'!$A$2:$C$822,3,0)</f>
        <v>#N/A</v>
      </c>
      <c r="B173" s="4">
        <v>582</v>
      </c>
      <c r="C173" s="4" t="e">
        <f>VLOOKUP(B173,'[1]LISTADO ATM'!$A$2:$B$822,2,0)</f>
        <v>#N/A</v>
      </c>
      <c r="D173" s="48" t="s">
        <v>20</v>
      </c>
      <c r="E173" s="49"/>
    </row>
    <row r="174" spans="1:5" ht="18" x14ac:dyDescent="0.25">
      <c r="A174" s="31" t="str">
        <f>VLOOKUP(B174,'[1]LISTADO ATM'!$A$2:$C$822,3,0)</f>
        <v>ESTE</v>
      </c>
      <c r="B174" s="4">
        <v>612</v>
      </c>
      <c r="C174" s="4" t="str">
        <f>VLOOKUP(B174,'[1]LISTADO ATM'!$A$2:$B$822,2,0)</f>
        <v xml:space="preserve">ATM Plaza Orense (La Romana) </v>
      </c>
      <c r="D174" s="48" t="s">
        <v>20</v>
      </c>
      <c r="E174" s="49"/>
    </row>
    <row r="175" spans="1:5" ht="18" x14ac:dyDescent="0.25">
      <c r="A175" s="31" t="str">
        <f>VLOOKUP(B175,'[1]LISTADO ATM'!$A$2:$C$822,3,0)</f>
        <v>DISTRITO NACIONAL</v>
      </c>
      <c r="B175" s="4">
        <v>655</v>
      </c>
      <c r="C175" s="4" t="str">
        <f>VLOOKUP(B175,'[1]LISTADO ATM'!$A$2:$B$822,2,0)</f>
        <v>ATM Farmacia Sandra</v>
      </c>
      <c r="D175" s="48" t="s">
        <v>20</v>
      </c>
      <c r="E175" s="49"/>
    </row>
    <row r="176" spans="1:5" ht="18" x14ac:dyDescent="0.25">
      <c r="A176" s="31" t="str">
        <f>VLOOKUP(B176,'[1]LISTADO ATM'!$A$2:$C$822,3,0)</f>
        <v>DISTRITO NACIONAL</v>
      </c>
      <c r="B176" s="4">
        <v>676</v>
      </c>
      <c r="C176" s="4" t="str">
        <f>VLOOKUP(B176,'[1]LISTADO ATM'!$A$2:$B$822,2,0)</f>
        <v>ATM S/M Bravo Colina Del Oeste</v>
      </c>
      <c r="D176" s="48" t="s">
        <v>22</v>
      </c>
      <c r="E176" s="49"/>
    </row>
    <row r="177" spans="1:5" ht="18" x14ac:dyDescent="0.25">
      <c r="A177" s="31" t="str">
        <f>VLOOKUP(B177,'[1]LISTADO ATM'!$A$2:$C$822,3,0)</f>
        <v>NORTE</v>
      </c>
      <c r="B177" s="4">
        <v>731</v>
      </c>
      <c r="C177" s="4" t="str">
        <f>VLOOKUP(B177,'[1]LISTADO ATM'!$A$2:$B$822,2,0)</f>
        <v xml:space="preserve">ATM UNP Villa González </v>
      </c>
      <c r="D177" s="48" t="s">
        <v>20</v>
      </c>
      <c r="E177" s="49"/>
    </row>
    <row r="178" spans="1:5" ht="18" x14ac:dyDescent="0.25">
      <c r="A178" s="31" t="str">
        <f>VLOOKUP(B178,'[1]LISTADO ATM'!$A$2:$C$822,3,0)</f>
        <v>NORTE</v>
      </c>
      <c r="B178" s="4">
        <v>737</v>
      </c>
      <c r="C178" s="4" t="str">
        <f>VLOOKUP(B178,'[1]LISTADO ATM'!$A$2:$B$822,2,0)</f>
        <v xml:space="preserve">ATM UNP Cabarete (Puerto Plata) </v>
      </c>
      <c r="D178" s="48" t="s">
        <v>22</v>
      </c>
      <c r="E178" s="49"/>
    </row>
    <row r="179" spans="1:5" ht="18" x14ac:dyDescent="0.25">
      <c r="A179" s="31" t="str">
        <f>VLOOKUP(B179,'[1]LISTADO ATM'!$A$2:$C$822,3,0)</f>
        <v>NORTE</v>
      </c>
      <c r="B179" s="4">
        <v>749</v>
      </c>
      <c r="C179" s="4" t="str">
        <f>VLOOKUP(B179,'[1]LISTADO ATM'!$A$2:$B$822,2,0)</f>
        <v xml:space="preserve">ATM Oficina Yaque </v>
      </c>
      <c r="D179" s="48" t="s">
        <v>20</v>
      </c>
      <c r="E179" s="49"/>
    </row>
    <row r="180" spans="1:5" ht="18" x14ac:dyDescent="0.25">
      <c r="A180" s="31" t="str">
        <f>VLOOKUP(B180,'[1]LISTADO ATM'!$A$2:$C$822,3,0)</f>
        <v>NORTE</v>
      </c>
      <c r="B180" s="4">
        <v>862</v>
      </c>
      <c r="C180" s="4" t="str">
        <f>VLOOKUP(B180,'[1]LISTADO ATM'!$A$2:$B$822,2,0)</f>
        <v xml:space="preserve">ATM S/M Doble A (Sabaneta) </v>
      </c>
      <c r="D180" s="48" t="s">
        <v>22</v>
      </c>
      <c r="E180" s="49"/>
    </row>
    <row r="181" spans="1:5" ht="18" x14ac:dyDescent="0.25">
      <c r="A181" s="31" t="str">
        <f>VLOOKUP(B181,'[1]LISTADO ATM'!$A$2:$C$822,3,0)</f>
        <v>NORTE</v>
      </c>
      <c r="B181" s="4">
        <v>956</v>
      </c>
      <c r="C181" s="4" t="str">
        <f>VLOOKUP(B181,'[1]LISTADO ATM'!$A$2:$B$822,2,0)</f>
        <v xml:space="preserve">ATM Autoservicio El Jaya (SFM) </v>
      </c>
      <c r="D181" s="48" t="s">
        <v>20</v>
      </c>
      <c r="E181" s="49"/>
    </row>
    <row r="182" spans="1:5" ht="18" x14ac:dyDescent="0.25">
      <c r="A182" s="31" t="str">
        <f>VLOOKUP(B182,'[1]LISTADO ATM'!$A$2:$C$822,3,0)</f>
        <v>DISTRITO NACIONAL</v>
      </c>
      <c r="B182" s="4">
        <v>971</v>
      </c>
      <c r="C182" s="4" t="str">
        <f>VLOOKUP(B182,'[1]LISTADO ATM'!$A$2:$B$822,2,0)</f>
        <v xml:space="preserve">ATM Club Banreservas I </v>
      </c>
      <c r="D182" s="48" t="s">
        <v>25</v>
      </c>
      <c r="E182" s="49"/>
    </row>
    <row r="183" spans="1:5" ht="18" x14ac:dyDescent="0.25">
      <c r="A183" s="4" t="str">
        <f>VLOOKUP(B183,'[1]LISTADO ATM'!$A$2:$C$822,3,0)</f>
        <v>SUR</v>
      </c>
      <c r="B183" s="4">
        <v>995</v>
      </c>
      <c r="C183" s="4" t="str">
        <f>VLOOKUP(B183,'[1]LISTADO ATM'!$A$2:$B$822,2,0)</f>
        <v xml:space="preserve">ATM Oficina San Cristobal III (Lobby) </v>
      </c>
      <c r="D183" s="48" t="s">
        <v>22</v>
      </c>
      <c r="E183" s="49"/>
    </row>
    <row r="184" spans="1:5" ht="18" x14ac:dyDescent="0.25">
      <c r="A184" s="47"/>
      <c r="B184" s="44"/>
      <c r="C184" s="4" t="e">
        <f>VLOOKUP(B184,'[1]LISTADO ATM'!$A$2:$B$822,2,0)</f>
        <v>#N/A</v>
      </c>
      <c r="D184" s="41"/>
      <c r="E184" s="42"/>
    </row>
    <row r="185" spans="1:5" ht="18.75" thickBot="1" x14ac:dyDescent="0.3">
      <c r="A185" s="5" t="s">
        <v>11</v>
      </c>
      <c r="B185" s="10">
        <f>COUNT(B157:B183)</f>
        <v>27</v>
      </c>
      <c r="C185" s="28"/>
      <c r="D185" s="23"/>
      <c r="E185" s="23"/>
    </row>
  </sheetData>
  <mergeCells count="40">
    <mergeCell ref="A82:E82"/>
    <mergeCell ref="C88:E88"/>
    <mergeCell ref="A90:E90"/>
    <mergeCell ref="A127:E127"/>
    <mergeCell ref="A1:E1"/>
    <mergeCell ref="A2:E2"/>
    <mergeCell ref="A7:E7"/>
    <mergeCell ref="A143:E143"/>
    <mergeCell ref="D163:E163"/>
    <mergeCell ref="D162:E162"/>
    <mergeCell ref="A152:B152"/>
    <mergeCell ref="A153:B153"/>
    <mergeCell ref="A155:E155"/>
    <mergeCell ref="D156:E156"/>
    <mergeCell ref="D157:E157"/>
    <mergeCell ref="D158:E158"/>
    <mergeCell ref="D159:E159"/>
    <mergeCell ref="D160:E160"/>
    <mergeCell ref="D161:E161"/>
    <mergeCell ref="C80:E80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82:E182"/>
    <mergeCell ref="D183:E183"/>
    <mergeCell ref="D178:E178"/>
    <mergeCell ref="D179:E179"/>
    <mergeCell ref="D180:E180"/>
    <mergeCell ref="D181:E181"/>
  </mergeCells>
  <phoneticPr fontId="11" type="noConversion"/>
  <conditionalFormatting sqref="E186:E1048576">
    <cfRule type="duplicateValues" dxfId="105" priority="215"/>
  </conditionalFormatting>
  <conditionalFormatting sqref="E99">
    <cfRule type="duplicateValues" dxfId="104" priority="137"/>
  </conditionalFormatting>
  <conditionalFormatting sqref="E19">
    <cfRule type="duplicateValues" dxfId="103" priority="136"/>
  </conditionalFormatting>
  <conditionalFormatting sqref="E161">
    <cfRule type="duplicateValues" dxfId="102" priority="135"/>
  </conditionalFormatting>
  <conditionalFormatting sqref="E29">
    <cfRule type="duplicateValues" dxfId="101" priority="134"/>
  </conditionalFormatting>
  <conditionalFormatting sqref="E37">
    <cfRule type="duplicateValues" dxfId="100" priority="130"/>
  </conditionalFormatting>
  <conditionalFormatting sqref="E38">
    <cfRule type="duplicateValues" dxfId="99" priority="129"/>
  </conditionalFormatting>
  <conditionalFormatting sqref="E43">
    <cfRule type="duplicateValues" dxfId="98" priority="126"/>
  </conditionalFormatting>
  <conditionalFormatting sqref="E100 E98 E69">
    <cfRule type="duplicateValues" dxfId="97" priority="146"/>
  </conditionalFormatting>
  <conditionalFormatting sqref="E86">
    <cfRule type="duplicateValues" dxfId="96" priority="98"/>
  </conditionalFormatting>
  <conditionalFormatting sqref="E86">
    <cfRule type="duplicateValues" dxfId="95" priority="119"/>
  </conditionalFormatting>
  <conditionalFormatting sqref="E86">
    <cfRule type="duplicateValues" dxfId="94" priority="118"/>
  </conditionalFormatting>
  <conditionalFormatting sqref="E86">
    <cfRule type="duplicateValues" dxfId="93" priority="117"/>
  </conditionalFormatting>
  <conditionalFormatting sqref="E86">
    <cfRule type="duplicateValues" dxfId="92" priority="116"/>
  </conditionalFormatting>
  <conditionalFormatting sqref="E86">
    <cfRule type="duplicateValues" dxfId="91" priority="115"/>
  </conditionalFormatting>
  <conditionalFormatting sqref="E86">
    <cfRule type="duplicateValues" dxfId="90" priority="114"/>
  </conditionalFormatting>
  <conditionalFormatting sqref="E86">
    <cfRule type="duplicateValues" dxfId="89" priority="113"/>
  </conditionalFormatting>
  <conditionalFormatting sqref="E86">
    <cfRule type="duplicateValues" dxfId="88" priority="112"/>
  </conditionalFormatting>
  <conditionalFormatting sqref="E86">
    <cfRule type="duplicateValues" dxfId="87" priority="110"/>
    <cfRule type="duplicateValues" dxfId="86" priority="111"/>
  </conditionalFormatting>
  <conditionalFormatting sqref="E86">
    <cfRule type="duplicateValues" dxfId="85" priority="109"/>
  </conditionalFormatting>
  <conditionalFormatting sqref="E86">
    <cfRule type="duplicateValues" dxfId="84" priority="108"/>
  </conditionalFormatting>
  <conditionalFormatting sqref="E86">
    <cfRule type="duplicateValues" dxfId="83" priority="107"/>
  </conditionalFormatting>
  <conditionalFormatting sqref="E86">
    <cfRule type="duplicateValues" dxfId="82" priority="105"/>
    <cfRule type="duplicateValues" dxfId="81" priority="106"/>
  </conditionalFormatting>
  <conditionalFormatting sqref="E86">
    <cfRule type="duplicateValues" dxfId="80" priority="104"/>
  </conditionalFormatting>
  <conditionalFormatting sqref="E86">
    <cfRule type="duplicateValues" dxfId="79" priority="102"/>
    <cfRule type="duplicateValues" dxfId="78" priority="103"/>
  </conditionalFormatting>
  <conditionalFormatting sqref="E86">
    <cfRule type="duplicateValues" dxfId="77" priority="99"/>
    <cfRule type="duplicateValues" dxfId="76" priority="100"/>
    <cfRule type="duplicateValues" dxfId="75" priority="101"/>
  </conditionalFormatting>
  <conditionalFormatting sqref="E86">
    <cfRule type="duplicateValues" dxfId="74" priority="97"/>
  </conditionalFormatting>
  <conditionalFormatting sqref="E86">
    <cfRule type="duplicateValues" dxfId="73" priority="96"/>
  </conditionalFormatting>
  <conditionalFormatting sqref="E86">
    <cfRule type="duplicateValues" dxfId="72" priority="94"/>
    <cfRule type="duplicateValues" dxfId="71" priority="95"/>
  </conditionalFormatting>
  <conditionalFormatting sqref="E86">
    <cfRule type="duplicateValues" dxfId="70" priority="93"/>
  </conditionalFormatting>
  <conditionalFormatting sqref="E86">
    <cfRule type="duplicateValues" dxfId="69" priority="120"/>
  </conditionalFormatting>
  <conditionalFormatting sqref="E86">
    <cfRule type="duplicateValues" dxfId="68" priority="121"/>
    <cfRule type="duplicateValues" dxfId="67" priority="122"/>
  </conditionalFormatting>
  <conditionalFormatting sqref="E86">
    <cfRule type="duplicateValues" dxfId="66" priority="123"/>
    <cfRule type="duplicateValues" dxfId="65" priority="124"/>
    <cfRule type="duplicateValues" dxfId="64" priority="125"/>
  </conditionalFormatting>
  <conditionalFormatting sqref="E162">
    <cfRule type="duplicateValues" dxfId="63" priority="92"/>
  </conditionalFormatting>
  <conditionalFormatting sqref="E162">
    <cfRule type="duplicateValues" dxfId="62" priority="91"/>
  </conditionalFormatting>
  <conditionalFormatting sqref="E134">
    <cfRule type="duplicateValues" dxfId="61" priority="88"/>
  </conditionalFormatting>
  <conditionalFormatting sqref="E134">
    <cfRule type="duplicateValues" dxfId="60" priority="87"/>
  </conditionalFormatting>
  <conditionalFormatting sqref="E112:E117 E79">
    <cfRule type="duplicateValues" dxfId="59" priority="84"/>
  </conditionalFormatting>
  <conditionalFormatting sqref="E135">
    <cfRule type="duplicateValues" dxfId="58" priority="82"/>
  </conditionalFormatting>
  <conditionalFormatting sqref="E135">
    <cfRule type="duplicateValues" dxfId="57" priority="81"/>
  </conditionalFormatting>
  <conditionalFormatting sqref="E185 E1:E28 E125:E133 E141:E160 E30:E69 E71:E77 E80:E109">
    <cfRule type="duplicateValues" dxfId="56" priority="923"/>
  </conditionalFormatting>
  <conditionalFormatting sqref="E185 E125:E133 E141:E161 E1:E69 E71:E77 E80:E109">
    <cfRule type="duplicateValues" dxfId="55" priority="930"/>
  </conditionalFormatting>
  <conditionalFormatting sqref="E136:E137 E139:E140">
    <cfRule type="duplicateValues" dxfId="54" priority="79"/>
  </conditionalFormatting>
  <conditionalFormatting sqref="E136:E137">
    <cfRule type="duplicateValues" dxfId="53" priority="78"/>
  </conditionalFormatting>
  <conditionalFormatting sqref="E118">
    <cfRule type="duplicateValues" dxfId="52" priority="77"/>
  </conditionalFormatting>
  <conditionalFormatting sqref="E118">
    <cfRule type="duplicateValues" dxfId="51" priority="76"/>
  </conditionalFormatting>
  <conditionalFormatting sqref="B1:B1048576">
    <cfRule type="duplicateValues" dxfId="50" priority="40"/>
    <cfRule type="duplicateValues" dxfId="49" priority="75"/>
  </conditionalFormatting>
  <conditionalFormatting sqref="E163">
    <cfRule type="duplicateValues" dxfId="48" priority="74"/>
  </conditionalFormatting>
  <conditionalFormatting sqref="E163">
    <cfRule type="duplicateValues" dxfId="47" priority="73"/>
  </conditionalFormatting>
  <conditionalFormatting sqref="E164">
    <cfRule type="duplicateValues" dxfId="46" priority="72"/>
  </conditionalFormatting>
  <conditionalFormatting sqref="E164">
    <cfRule type="duplicateValues" dxfId="45" priority="71"/>
  </conditionalFormatting>
  <conditionalFormatting sqref="E165">
    <cfRule type="duplicateValues" dxfId="44" priority="70"/>
  </conditionalFormatting>
  <conditionalFormatting sqref="E165">
    <cfRule type="duplicateValues" dxfId="43" priority="69"/>
  </conditionalFormatting>
  <conditionalFormatting sqref="E166">
    <cfRule type="duplicateValues" dxfId="42" priority="68"/>
  </conditionalFormatting>
  <conditionalFormatting sqref="E166">
    <cfRule type="duplicateValues" dxfId="41" priority="67"/>
  </conditionalFormatting>
  <conditionalFormatting sqref="E167">
    <cfRule type="duplicateValues" dxfId="40" priority="66"/>
  </conditionalFormatting>
  <conditionalFormatting sqref="E167">
    <cfRule type="duplicateValues" dxfId="39" priority="65"/>
  </conditionalFormatting>
  <conditionalFormatting sqref="E168">
    <cfRule type="duplicateValues" dxfId="38" priority="62"/>
  </conditionalFormatting>
  <conditionalFormatting sqref="E168">
    <cfRule type="duplicateValues" dxfId="37" priority="61"/>
  </conditionalFormatting>
  <conditionalFormatting sqref="E169">
    <cfRule type="duplicateValues" dxfId="36" priority="59"/>
  </conditionalFormatting>
  <conditionalFormatting sqref="E169">
    <cfRule type="duplicateValues" dxfId="35" priority="60"/>
  </conditionalFormatting>
  <conditionalFormatting sqref="E170">
    <cfRule type="duplicateValues" dxfId="34" priority="58"/>
  </conditionalFormatting>
  <conditionalFormatting sqref="E170">
    <cfRule type="duplicateValues" dxfId="33" priority="57"/>
  </conditionalFormatting>
  <conditionalFormatting sqref="E171">
    <cfRule type="duplicateValues" dxfId="32" priority="55"/>
  </conditionalFormatting>
  <conditionalFormatting sqref="E171">
    <cfRule type="duplicateValues" dxfId="31" priority="56"/>
  </conditionalFormatting>
  <conditionalFormatting sqref="E172">
    <cfRule type="duplicateValues" dxfId="30" priority="53"/>
  </conditionalFormatting>
  <conditionalFormatting sqref="E172">
    <cfRule type="duplicateValues" dxfId="29" priority="54"/>
  </conditionalFormatting>
  <conditionalFormatting sqref="E173">
    <cfRule type="duplicateValues" dxfId="28" priority="52"/>
  </conditionalFormatting>
  <conditionalFormatting sqref="E173">
    <cfRule type="duplicateValues" dxfId="27" priority="51"/>
  </conditionalFormatting>
  <conditionalFormatting sqref="E174">
    <cfRule type="duplicateValues" dxfId="26" priority="50"/>
  </conditionalFormatting>
  <conditionalFormatting sqref="E174">
    <cfRule type="duplicateValues" dxfId="25" priority="49"/>
  </conditionalFormatting>
  <conditionalFormatting sqref="E175">
    <cfRule type="duplicateValues" dxfId="24" priority="48"/>
  </conditionalFormatting>
  <conditionalFormatting sqref="E175">
    <cfRule type="duplicateValues" dxfId="23" priority="47"/>
  </conditionalFormatting>
  <conditionalFormatting sqref="E176">
    <cfRule type="duplicateValues" dxfId="22" priority="45"/>
  </conditionalFormatting>
  <conditionalFormatting sqref="E176">
    <cfRule type="duplicateValues" dxfId="21" priority="46"/>
  </conditionalFormatting>
  <conditionalFormatting sqref="E177">
    <cfRule type="duplicateValues" dxfId="20" priority="44"/>
  </conditionalFormatting>
  <conditionalFormatting sqref="E177">
    <cfRule type="duplicateValues" dxfId="19" priority="43"/>
  </conditionalFormatting>
  <conditionalFormatting sqref="E178">
    <cfRule type="duplicateValues" dxfId="18" priority="38"/>
  </conditionalFormatting>
  <conditionalFormatting sqref="E178">
    <cfRule type="duplicateValues" dxfId="17" priority="39"/>
  </conditionalFormatting>
  <conditionalFormatting sqref="E179 E184">
    <cfRule type="duplicateValues" dxfId="16" priority="37"/>
  </conditionalFormatting>
  <conditionalFormatting sqref="E179">
    <cfRule type="duplicateValues" dxfId="15" priority="36"/>
  </conditionalFormatting>
  <conditionalFormatting sqref="E180">
    <cfRule type="duplicateValues" dxfId="14" priority="34"/>
  </conditionalFormatting>
  <conditionalFormatting sqref="E180">
    <cfRule type="duplicateValues" dxfId="13" priority="35"/>
  </conditionalFormatting>
  <conditionalFormatting sqref="E181">
    <cfRule type="duplicateValues" dxfId="12" priority="33"/>
  </conditionalFormatting>
  <conditionalFormatting sqref="E181">
    <cfRule type="duplicateValues" dxfId="11" priority="32"/>
  </conditionalFormatting>
  <conditionalFormatting sqref="E182">
    <cfRule type="duplicateValues" dxfId="10" priority="30"/>
  </conditionalFormatting>
  <conditionalFormatting sqref="E182">
    <cfRule type="duplicateValues" dxfId="9" priority="31"/>
  </conditionalFormatting>
  <conditionalFormatting sqref="E183">
    <cfRule type="duplicateValues" dxfId="8" priority="28"/>
  </conditionalFormatting>
  <conditionalFormatting sqref="E183">
    <cfRule type="duplicateValues" dxfId="7" priority="29"/>
  </conditionalFormatting>
  <conditionalFormatting sqref="E119:E120">
    <cfRule type="duplicateValues" dxfId="6" priority="27"/>
  </conditionalFormatting>
  <conditionalFormatting sqref="E119:E120">
    <cfRule type="duplicateValues" dxfId="5" priority="26"/>
  </conditionalFormatting>
  <conditionalFormatting sqref="E110:E111 E78 E70">
    <cfRule type="duplicateValues" dxfId="4" priority="935"/>
  </conditionalFormatting>
  <conditionalFormatting sqref="E138">
    <cfRule type="duplicateValues" dxfId="3" priority="25"/>
  </conditionalFormatting>
  <conditionalFormatting sqref="E138">
    <cfRule type="duplicateValues" dxfId="2" priority="24"/>
  </conditionalFormatting>
  <conditionalFormatting sqref="E121:E123">
    <cfRule type="duplicateValues" dxfId="1" priority="2"/>
  </conditionalFormatting>
  <conditionalFormatting sqref="E121:E1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2021-03-30T03:56:11Z</dcterms:modified>
</cp:coreProperties>
</file>