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9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</sheets>
  <externalReferences>
    <externalReference r:id="rId3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" l="1"/>
  <c r="A63" i="1"/>
  <c r="A28" i="1"/>
  <c r="C87" i="1"/>
  <c r="A87" i="1"/>
  <c r="C86" i="1"/>
  <c r="A86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119" i="1"/>
  <c r="A119" i="1"/>
  <c r="C118" i="1"/>
  <c r="A118" i="1"/>
  <c r="B65" i="1" l="1"/>
  <c r="C111" i="1"/>
  <c r="C112" i="1"/>
  <c r="C113" i="1"/>
  <c r="C114" i="1"/>
  <c r="C115" i="1"/>
  <c r="C116" i="1"/>
  <c r="C117" i="1"/>
  <c r="A111" i="1"/>
  <c r="A112" i="1"/>
  <c r="A113" i="1"/>
  <c r="A114" i="1"/>
  <c r="A115" i="1"/>
  <c r="A116" i="1"/>
  <c r="A117" i="1"/>
  <c r="B120" i="1"/>
  <c r="A49" i="1"/>
  <c r="A64" i="1"/>
  <c r="C49" i="1"/>
  <c r="C63" i="1"/>
  <c r="C64" i="1"/>
  <c r="B10" i="1"/>
  <c r="B99" i="1"/>
  <c r="A97" i="1"/>
  <c r="A98" i="1"/>
  <c r="C97" i="1"/>
  <c r="C98" i="1"/>
  <c r="B89" i="1"/>
  <c r="A48" i="1"/>
  <c r="C46" i="1"/>
  <c r="C47" i="1"/>
  <c r="C48" i="1"/>
  <c r="C9" i="1" l="1"/>
  <c r="A9" i="1"/>
  <c r="B15" i="1"/>
  <c r="C14" i="1"/>
  <c r="A14" i="1"/>
  <c r="A110" i="1"/>
  <c r="C110" i="1"/>
  <c r="C84" i="1"/>
  <c r="C85" i="1"/>
  <c r="A84" i="1"/>
  <c r="A85" i="1"/>
  <c r="C82" i="1"/>
  <c r="C83" i="1"/>
  <c r="C88" i="1"/>
  <c r="A82" i="1"/>
  <c r="A83" i="1"/>
  <c r="A88" i="1"/>
  <c r="C42" i="1"/>
  <c r="C43" i="1"/>
  <c r="C44" i="1"/>
  <c r="A42" i="1"/>
  <c r="A43" i="1"/>
  <c r="A44" i="1"/>
  <c r="C80" i="1"/>
  <c r="C81" i="1"/>
  <c r="A80" i="1"/>
  <c r="A81" i="1"/>
  <c r="C40" i="1"/>
  <c r="C41" i="1"/>
  <c r="A40" i="1"/>
  <c r="A41" i="1"/>
  <c r="C39" i="1"/>
  <c r="C45" i="1"/>
  <c r="A39" i="1"/>
  <c r="A45" i="1"/>
  <c r="C38" i="1"/>
  <c r="A38" i="1"/>
  <c r="A46" i="1"/>
  <c r="A47" i="1"/>
  <c r="A77" i="1"/>
  <c r="A78" i="1"/>
  <c r="C77" i="1"/>
  <c r="C78" i="1"/>
  <c r="C74" i="1"/>
  <c r="C75" i="1"/>
  <c r="C76" i="1"/>
  <c r="C79" i="1"/>
  <c r="A74" i="1"/>
  <c r="A75" i="1"/>
  <c r="A76" i="1"/>
  <c r="A79" i="1"/>
  <c r="C34" i="1"/>
  <c r="C35" i="1"/>
  <c r="A34" i="1"/>
  <c r="A35" i="1"/>
  <c r="A33" i="1"/>
  <c r="A36" i="1"/>
  <c r="A37" i="1"/>
  <c r="C33" i="1"/>
  <c r="C36" i="1"/>
  <c r="C37" i="1"/>
  <c r="C96" i="1" l="1"/>
  <c r="A96" i="1"/>
  <c r="C109" i="1" l="1"/>
  <c r="A109" i="1"/>
  <c r="A30" i="1"/>
  <c r="C30" i="1"/>
  <c r="A31" i="1"/>
  <c r="C31" i="1"/>
  <c r="C72" i="1"/>
  <c r="C73" i="1"/>
  <c r="A72" i="1"/>
  <c r="A73" i="1"/>
  <c r="C71" i="1"/>
  <c r="A71" i="1"/>
  <c r="C95" i="1"/>
  <c r="A95" i="1"/>
  <c r="A70" i="1" l="1"/>
  <c r="C70" i="1"/>
  <c r="A69" i="1" l="1"/>
  <c r="C108" i="1"/>
  <c r="A108" i="1"/>
  <c r="C28" i="1"/>
  <c r="C29" i="1"/>
  <c r="A29" i="1"/>
  <c r="C107" i="1"/>
  <c r="A107" i="1"/>
  <c r="A25" i="1"/>
  <c r="A26" i="1"/>
  <c r="C25" i="1"/>
  <c r="C26" i="1"/>
  <c r="C69" i="1" l="1"/>
  <c r="A32" i="1"/>
  <c r="C32" i="1"/>
  <c r="A94" i="1"/>
  <c r="C94" i="1"/>
  <c r="A22" i="1" l="1"/>
  <c r="A23" i="1"/>
  <c r="C22" i="1"/>
  <c r="C23" i="1"/>
  <c r="A21" i="1"/>
  <c r="C21" i="1"/>
  <c r="A20" i="1"/>
  <c r="C20" i="1"/>
  <c r="A19" i="1"/>
  <c r="C19" i="1"/>
  <c r="A24" i="1"/>
  <c r="C24" i="1" l="1"/>
  <c r="A106" i="1"/>
  <c r="C106" i="1"/>
  <c r="C93" i="1" l="1"/>
  <c r="A93" i="1"/>
  <c r="A102" i="1" l="1"/>
</calcChain>
</file>

<file path=xl/sharedStrings.xml><?xml version="1.0" encoding="utf-8"?>
<sst xmlns="http://schemas.openxmlformats.org/spreadsheetml/2006/main" count="137" uniqueCount="29">
  <si>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</si>
  <si>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</si>
  <si>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</si>
  <si>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</si>
  <si>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</si>
  <si>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</si>
  <si>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</si>
  <si>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</si>
  <si>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</si>
  <si>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</si>
  <si>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</si>
  <si>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</si>
  <si>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</si>
  <si>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</si>
  <si>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</si>
  <si>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</si>
  <si>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</si>
  <si>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</si>
  <si>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</si>
  <si>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Gaveta de Rechazo Llena</t>
  </si>
  <si>
    <t>3 Gavetas Vacías</t>
  </si>
  <si>
    <t>Abastecido</t>
  </si>
  <si>
    <t>2 Gavetas Vacías y 1 Fallando</t>
  </si>
  <si>
    <t>Gaveta De deposito Llena</t>
  </si>
  <si>
    <t>335836374 </t>
  </si>
  <si>
    <t>335836384 </t>
  </si>
  <si>
    <t>1 Gavetas Vacías y 2 Fallando</t>
  </si>
  <si>
    <t>335836396 </t>
  </si>
  <si>
    <t>S/M Bravo Villa Mella,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</si>
</sst>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256" cy="63020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topLeftCell="A97" zoomScale="80" zoomScaleNormal="80" workbookViewId="0">
      <selection activeCell="D120" sqref="D120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7.42578125" bestFit="1" customWidth="1"/>
    <col min="4" max="4" width="39.28515625" bestFit="1" customWidth="1"/>
    <col min="5" max="5" width="24.28515625" customWidth="1"/>
  </cols>
  <sheetData>
    <row r="1" spans="1:5" ht="22.5" x14ac:dyDescent="0.25">
      <c r="A1" s="36" t="s">
        <v>1</v>
      </c>
      <c r="B1" s="37"/>
      <c r="C1" s="37"/>
      <c r="D1" s="37"/>
      <c r="E1" s="38"/>
    </row>
    <row r="2" spans="1:5" ht="25.5" x14ac:dyDescent="0.25">
      <c r="A2" s="39" t="s">
        <v>0</v>
      </c>
      <c r="B2" s="40"/>
      <c r="C2" s="40"/>
      <c r="D2" s="40"/>
      <c r="E2" s="41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44283.708333333336</v>
      </c>
      <c r="C4" s="1"/>
      <c r="D4" s="1"/>
      <c r="E4" s="16"/>
    </row>
    <row r="5" spans="1:5" ht="18.75" thickBot="1" x14ac:dyDescent="0.3">
      <c r="A5" s="12" t="s">
        <v>3</v>
      </c>
      <c r="B5" s="14">
        <v>44284.25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42" t="s">
        <v>4</v>
      </c>
      <c r="B7" s="43"/>
      <c r="C7" s="43"/>
      <c r="D7" s="43"/>
      <c r="E7" s="44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8" t="e">
        <f>VLOOKUP(B9,'[1]LISTADO ATM'!$A$2:$C$822,3,0)</f>
        <v>#N/A</v>
      </c>
      <c r="B9" s="4"/>
      <c r="C9" s="26" t="e">
        <f>VLOOKUP(B9,'[1]LISTADO ATM'!$A$2:$B$822,2,0)</f>
        <v>#N/A</v>
      </c>
      <c r="D9" s="22" t="s">
        <v>21</v>
      </c>
      <c r="E9" s="25"/>
    </row>
    <row r="10" spans="1:5" ht="18.75" thickBot="1" x14ac:dyDescent="0.3">
      <c r="A10" s="5" t="s">
        <v>11</v>
      </c>
      <c r="B10" s="10">
        <f>COUNT(B9:B9)</f>
        <v>0</v>
      </c>
      <c r="C10" s="45"/>
      <c r="D10" s="46"/>
      <c r="E10" s="47"/>
    </row>
    <row r="11" spans="1:5" x14ac:dyDescent="0.25">
      <c r="E11" s="7"/>
    </row>
    <row r="12" spans="1:5" ht="18" x14ac:dyDescent="0.25">
      <c r="A12" s="42" t="s">
        <v>18</v>
      </c>
      <c r="B12" s="43"/>
      <c r="C12" s="43"/>
      <c r="D12" s="43"/>
      <c r="E12" s="44"/>
    </row>
    <row r="13" spans="1:5" ht="18" x14ac:dyDescent="0.25">
      <c r="A13" s="2" t="s">
        <v>5</v>
      </c>
      <c r="B13" s="2" t="s">
        <v>6</v>
      </c>
      <c r="C13" s="2" t="s">
        <v>7</v>
      </c>
      <c r="D13" s="17" t="s">
        <v>8</v>
      </c>
      <c r="E13" s="11" t="s">
        <v>9</v>
      </c>
    </row>
    <row r="14" spans="1:5" ht="18" x14ac:dyDescent="0.25">
      <c r="A14" s="4" t="e">
        <f>VLOOKUP(B14,'[1]LISTADO ATM'!$A$2:$C$822,3,0)</f>
        <v>#N/A</v>
      </c>
      <c r="B14" s="4"/>
      <c r="C14" s="4" t="e">
        <f>VLOOKUP(B14,'[1]LISTADO ATM'!$A$2:$B$822,2,0)</f>
        <v>#N/A</v>
      </c>
      <c r="D14" s="32"/>
      <c r="E14" s="33"/>
    </row>
    <row r="15" spans="1:5" ht="18.75" thickBot="1" x14ac:dyDescent="0.3">
      <c r="A15" s="5" t="s">
        <v>11</v>
      </c>
      <c r="B15" s="10">
        <f>COUNT(B14:B14)</f>
        <v>0</v>
      </c>
      <c r="C15" s="45"/>
      <c r="D15" s="46"/>
      <c r="E15" s="47"/>
    </row>
    <row r="16" spans="1:5" ht="15.75" thickBot="1" x14ac:dyDescent="0.3">
      <c r="E16" s="7"/>
    </row>
    <row r="17" spans="1:5" ht="18.75" thickBot="1" x14ac:dyDescent="0.3">
      <c r="A17" s="48" t="s">
        <v>16</v>
      </c>
      <c r="B17" s="49"/>
      <c r="C17" s="49"/>
      <c r="D17" s="49"/>
      <c r="E17" s="50"/>
    </row>
    <row r="18" spans="1:5" ht="18" x14ac:dyDescent="0.25">
      <c r="A18" s="2" t="s">
        <v>5</v>
      </c>
      <c r="B18" s="2" t="s">
        <v>6</v>
      </c>
      <c r="C18" s="3" t="s">
        <v>7</v>
      </c>
      <c r="D18" s="3" t="s">
        <v>8</v>
      </c>
      <c r="E18" s="17" t="s">
        <v>9</v>
      </c>
    </row>
    <row r="19" spans="1:5" ht="18" x14ac:dyDescent="0.25">
      <c r="A19" s="8" t="str">
        <f>VLOOKUP(B19,'[1]LISTADO ATM'!$A$2:$C$822,3,0)</f>
        <v>SUR</v>
      </c>
      <c r="B19" s="4">
        <v>252</v>
      </c>
      <c r="C19" s="4" t="str">
        <f>VLOOKUP(B19,'[1]LISTADO ATM'!$A$2:$B$822,2,0)</f>
        <v xml:space="preserve">ATM Banco Agrícola (Barahona) </v>
      </c>
      <c r="D19" s="20" t="s">
        <v>10</v>
      </c>
      <c r="E19" s="25">
        <v>335836002</v>
      </c>
    </row>
    <row r="20" spans="1:5" ht="18" x14ac:dyDescent="0.25">
      <c r="A20" s="8" t="str">
        <f>VLOOKUP(B20,'[1]LISTADO ATM'!$A$2:$C$822,3,0)</f>
        <v>DISTRITO NACIONAL</v>
      </c>
      <c r="B20" s="4">
        <v>153</v>
      </c>
      <c r="C20" s="4" t="str">
        <f>VLOOKUP(B20,'[1]LISTADO ATM'!$A$2:$B$822,2,0)</f>
        <v xml:space="preserve">ATM Rehabilitación </v>
      </c>
      <c r="D20" s="20" t="s">
        <v>10</v>
      </c>
      <c r="E20" s="25">
        <v>335836037</v>
      </c>
    </row>
    <row r="21" spans="1:5" ht="18" x14ac:dyDescent="0.25">
      <c r="A21" s="8" t="str">
        <f>VLOOKUP(B21,'[1]LISTADO ATM'!$A$2:$C$822,3,0)</f>
        <v>SUR</v>
      </c>
      <c r="B21" s="4">
        <v>249</v>
      </c>
      <c r="C21" s="4" t="str">
        <f>VLOOKUP(B21,'[1]LISTADO ATM'!$A$2:$B$822,2,0)</f>
        <v xml:space="preserve">ATM Banco Agrícola Neiba </v>
      </c>
      <c r="D21" s="20" t="s">
        <v>10</v>
      </c>
      <c r="E21" s="25">
        <v>335836061</v>
      </c>
    </row>
    <row r="22" spans="1:5" ht="18" x14ac:dyDescent="0.25">
      <c r="A22" s="8" t="str">
        <f>VLOOKUP(B22,'[1]LISTADO ATM'!$A$2:$C$822,3,0)</f>
        <v>ESTE</v>
      </c>
      <c r="B22" s="4">
        <v>631</v>
      </c>
      <c r="C22" s="4" t="str">
        <f>VLOOKUP(B22,'[1]LISTADO ATM'!$A$2:$B$822,2,0)</f>
        <v xml:space="preserve">ATM ASOCODEQUI (San Pedro) </v>
      </c>
      <c r="D22" s="20" t="s">
        <v>10</v>
      </c>
      <c r="E22" s="25">
        <v>335836066</v>
      </c>
    </row>
    <row r="23" spans="1:5" ht="18" x14ac:dyDescent="0.25">
      <c r="A23" s="8" t="str">
        <f>VLOOKUP(B23,'[1]LISTADO ATM'!$A$2:$C$822,3,0)</f>
        <v>NORTE</v>
      </c>
      <c r="B23" s="4">
        <v>266</v>
      </c>
      <c r="C23" s="4" t="str">
        <f>VLOOKUP(B23,'[1]LISTADO ATM'!$A$2:$B$822,2,0)</f>
        <v xml:space="preserve">ATM Oficina Villa Francisca </v>
      </c>
      <c r="D23" s="20" t="s">
        <v>10</v>
      </c>
      <c r="E23" s="25">
        <v>335836072</v>
      </c>
    </row>
    <row r="24" spans="1:5" ht="18" x14ac:dyDescent="0.25">
      <c r="A24" s="27" t="str">
        <f>VLOOKUP(B24,'[1]LISTADO ATM'!$A$2:$C$822,3,0)</f>
        <v>ESTE</v>
      </c>
      <c r="B24" s="4">
        <v>1</v>
      </c>
      <c r="C24" s="4" t="str">
        <f>VLOOKUP(B24,'[1]LISTADO ATM'!$A$2:$B$822,2,0)</f>
        <v>ATM S/M San Rafael del Yuma</v>
      </c>
      <c r="D24" s="20" t="s">
        <v>10</v>
      </c>
      <c r="E24" s="25">
        <v>335835897</v>
      </c>
    </row>
    <row r="25" spans="1:5" ht="18" x14ac:dyDescent="0.25">
      <c r="A25" s="27" t="str">
        <f>VLOOKUP(B25,'[1]LISTADO ATM'!$A$2:$C$822,3,0)</f>
        <v>NORTE</v>
      </c>
      <c r="B25" s="4">
        <v>144</v>
      </c>
      <c r="C25" s="4" t="str">
        <f>VLOOKUP(B25,'[1]LISTADO ATM'!$A$2:$B$822,2,0)</f>
        <v xml:space="preserve">ATM Oficina Villa Altagracia </v>
      </c>
      <c r="D25" s="20" t="s">
        <v>10</v>
      </c>
      <c r="E25" s="25">
        <v>335836229</v>
      </c>
    </row>
    <row r="26" spans="1:5" ht="18" x14ac:dyDescent="0.25">
      <c r="A26" s="27" t="str">
        <f>VLOOKUP(B26,'[1]LISTADO ATM'!$A$2:$C$822,3,0)</f>
        <v>ESTE</v>
      </c>
      <c r="B26" s="4">
        <v>211</v>
      </c>
      <c r="C26" s="4" t="str">
        <f>VLOOKUP(B26,'[1]LISTADO ATM'!$A$2:$B$822,2,0)</f>
        <v xml:space="preserve">ATM Oficina La Romana I </v>
      </c>
      <c r="D26" s="20" t="s">
        <v>10</v>
      </c>
      <c r="E26" s="25">
        <v>335836230</v>
      </c>
    </row>
    <row r="27" spans="1:5" ht="18" x14ac:dyDescent="0.25">
      <c r="A27" s="27" t="e">
        <f>VLOOKUP(B27,'[1]LISTADO ATM'!$A$2:$C$822,3,0)</f>
        <v>#N/A</v>
      </c>
      <c r="B27" s="4">
        <v>363</v>
      </c>
      <c r="C27" s="4" t="s">
        <v>28</v>
      </c>
      <c r="D27" s="20" t="s">
        <v>10</v>
      </c>
      <c r="E27" s="25">
        <v>335836232</v>
      </c>
    </row>
    <row r="28" spans="1:5" ht="18" x14ac:dyDescent="0.25">
      <c r="A28" s="27" t="str">
        <f>VLOOKUP(B28,'[1]LISTADO ATM'!$A$2:$C$822,3,0)</f>
        <v>ESTE</v>
      </c>
      <c r="B28" s="4">
        <v>609</v>
      </c>
      <c r="C28" s="4" t="str">
        <f>VLOOKUP(B28,'[1]LISTADO ATM'!$A$2:$B$822,2,0)</f>
        <v xml:space="preserve">ATM S/M Jumbo (San Pedro) </v>
      </c>
      <c r="D28" s="20" t="s">
        <v>10</v>
      </c>
      <c r="E28" s="25">
        <v>335836236</v>
      </c>
    </row>
    <row r="29" spans="1:5" ht="18" x14ac:dyDescent="0.25">
      <c r="A29" s="27" t="str">
        <f>VLOOKUP(B29,'[1]LISTADO ATM'!$A$2:$C$822,3,0)</f>
        <v>SUR</v>
      </c>
      <c r="B29" s="4">
        <v>733</v>
      </c>
      <c r="C29" s="4" t="str">
        <f>VLOOKUP(B29,'[1]LISTADO ATM'!$A$2:$B$822,2,0)</f>
        <v xml:space="preserve">ATM Zona Franca Perdenales </v>
      </c>
      <c r="D29" s="20" t="s">
        <v>10</v>
      </c>
      <c r="E29" s="25">
        <v>335836237</v>
      </c>
    </row>
    <row r="30" spans="1:5" ht="18" x14ac:dyDescent="0.25">
      <c r="A30" s="27" t="str">
        <f>VLOOKUP(B30,'[1]LISTADO ATM'!$A$2:$C$822,3,0)</f>
        <v>SUR</v>
      </c>
      <c r="B30" s="4">
        <v>311</v>
      </c>
      <c r="C30" s="4" t="str">
        <f>VLOOKUP(B30,'[1]LISTADO ATM'!$A$2:$B$822,2,0)</f>
        <v>ATM Plaza Eroski</v>
      </c>
      <c r="D30" s="20" t="s">
        <v>10</v>
      </c>
      <c r="E30" s="25">
        <v>335836262</v>
      </c>
    </row>
    <row r="31" spans="1:5" ht="18" x14ac:dyDescent="0.25">
      <c r="A31" s="27" t="str">
        <f>VLOOKUP(B31,'[1]LISTADO ATM'!$A$2:$C$822,3,0)</f>
        <v>ESTE</v>
      </c>
      <c r="B31" s="4">
        <v>114</v>
      </c>
      <c r="C31" s="4" t="str">
        <f>VLOOKUP(B31,'[1]LISTADO ATM'!$A$2:$B$822,2,0)</f>
        <v xml:space="preserve">ATM Oficina Hato Mayor </v>
      </c>
      <c r="D31" s="20" t="s">
        <v>10</v>
      </c>
      <c r="E31" s="25">
        <v>335836263</v>
      </c>
    </row>
    <row r="32" spans="1:5" ht="18" x14ac:dyDescent="0.25">
      <c r="A32" s="27" t="str">
        <f>VLOOKUP(B32,'[1]LISTADO ATM'!$A$2:$C$822,3,0)</f>
        <v>DISTRITO NACIONAL</v>
      </c>
      <c r="B32" s="4">
        <v>784</v>
      </c>
      <c r="C32" s="4" t="str">
        <f>VLOOKUP(B32,'[1]LISTADO ATM'!$A$2:$B$822,2,0)</f>
        <v xml:space="preserve">ATM Tribunal Superior Electoral </v>
      </c>
      <c r="D32" s="20" t="s">
        <v>10</v>
      </c>
      <c r="E32" s="25">
        <v>335836211</v>
      </c>
    </row>
    <row r="33" spans="1:5" ht="18" x14ac:dyDescent="0.25">
      <c r="A33" s="27" t="str">
        <f>VLOOKUP(B33,'[1]LISTADO ATM'!$A$2:$C$822,3,0)</f>
        <v>DISTRITO NACIONAL</v>
      </c>
      <c r="B33" s="4">
        <v>979</v>
      </c>
      <c r="C33" s="4" t="str">
        <f>VLOOKUP(B33,'[1]LISTADO ATM'!$A$2:$B$822,2,0)</f>
        <v xml:space="preserve">ATM Oficina Luperón I </v>
      </c>
      <c r="D33" s="20" t="s">
        <v>10</v>
      </c>
      <c r="E33" s="25">
        <v>335836277</v>
      </c>
    </row>
    <row r="34" spans="1:5" ht="18" x14ac:dyDescent="0.25">
      <c r="A34" s="27" t="str">
        <f>VLOOKUP(B34,'[1]LISTADO ATM'!$A$2:$C$822,3,0)</f>
        <v>DISTRITO NACIONAL</v>
      </c>
      <c r="B34" s="4">
        <v>183</v>
      </c>
      <c r="C34" s="4" t="str">
        <f>VLOOKUP(B34,'[1]LISTADO ATM'!$A$2:$B$822,2,0)</f>
        <v>ATM Estación Nativa Km. 22 Aut. Duarte.</v>
      </c>
      <c r="D34" s="20" t="s">
        <v>10</v>
      </c>
      <c r="E34" s="25">
        <v>335836287</v>
      </c>
    </row>
    <row r="35" spans="1:5" ht="18" x14ac:dyDescent="0.25">
      <c r="A35" s="27" t="str">
        <f>VLOOKUP(B35,'[1]LISTADO ATM'!$A$2:$C$822,3,0)</f>
        <v>DISTRITO NACIONAL</v>
      </c>
      <c r="B35" s="4">
        <v>883</v>
      </c>
      <c r="C35" s="4" t="str">
        <f>VLOOKUP(B35,'[1]LISTADO ATM'!$A$2:$B$822,2,0)</f>
        <v xml:space="preserve">ATM Oficina Filadelfia Plaza </v>
      </c>
      <c r="D35" s="20" t="s">
        <v>10</v>
      </c>
      <c r="E35" s="25">
        <v>335836302</v>
      </c>
    </row>
    <row r="36" spans="1:5" ht="18" x14ac:dyDescent="0.25">
      <c r="A36" s="27" t="str">
        <f>VLOOKUP(B36,'[1]LISTADO ATM'!$A$2:$C$822,3,0)</f>
        <v>ESTE</v>
      </c>
      <c r="B36" s="4">
        <v>121</v>
      </c>
      <c r="C36" s="4" t="str">
        <f>VLOOKUP(B36,'[1]LISTADO ATM'!$A$2:$B$822,2,0)</f>
        <v xml:space="preserve">ATM Oficina Bayaguana </v>
      </c>
      <c r="D36" s="20" t="s">
        <v>10</v>
      </c>
      <c r="E36" s="25">
        <v>335836303</v>
      </c>
    </row>
    <row r="37" spans="1:5" ht="18" x14ac:dyDescent="0.25">
      <c r="A37" s="27" t="str">
        <f>VLOOKUP(B37,'[1]LISTADO ATM'!$A$2:$C$822,3,0)</f>
        <v>DISTRITO NACIONAL</v>
      </c>
      <c r="B37" s="4">
        <v>314</v>
      </c>
      <c r="C37" s="4" t="str">
        <f>VLOOKUP(B37,'[1]LISTADO ATM'!$A$2:$B$822,2,0)</f>
        <v xml:space="preserve">ATM UNP Cambita Garabito (San Cristóbal) </v>
      </c>
      <c r="D37" s="20" t="s">
        <v>10</v>
      </c>
      <c r="E37" s="25">
        <v>335836304</v>
      </c>
    </row>
    <row r="38" spans="1:5" ht="18" x14ac:dyDescent="0.25">
      <c r="A38" s="27" t="str">
        <f>VLOOKUP(B38,'[1]LISTADO ATM'!$A$2:$C$822,3,0)</f>
        <v>NORTE</v>
      </c>
      <c r="B38" s="4">
        <v>633</v>
      </c>
      <c r="C38" s="4" t="str">
        <f>VLOOKUP(B38,'[1]LISTADO ATM'!$A$2:$B$822,2,0)</f>
        <v xml:space="preserve">ATM Autobanco Las Colinas </v>
      </c>
      <c r="D38" s="20" t="s">
        <v>10</v>
      </c>
      <c r="E38" s="25">
        <v>335836308</v>
      </c>
    </row>
    <row r="39" spans="1:5" ht="18" x14ac:dyDescent="0.25">
      <c r="A39" s="27" t="str">
        <f>VLOOKUP(B39,'[1]LISTADO ATM'!$A$2:$C$822,3,0)</f>
        <v>NORTE</v>
      </c>
      <c r="B39" s="4">
        <v>256</v>
      </c>
      <c r="C39" s="4" t="str">
        <f>VLOOKUP(B39,'[1]LISTADO ATM'!$A$2:$B$822,2,0)</f>
        <v xml:space="preserve">ATM Oficina Licey Al Medio </v>
      </c>
      <c r="D39" s="20" t="s">
        <v>10</v>
      </c>
      <c r="E39" s="25">
        <v>335836315</v>
      </c>
    </row>
    <row r="40" spans="1:5" ht="18" x14ac:dyDescent="0.25">
      <c r="A40" s="27" t="str">
        <f>VLOOKUP(B40,'[1]LISTADO ATM'!$A$2:$C$822,3,0)</f>
        <v>ESTE</v>
      </c>
      <c r="B40" s="4">
        <v>608</v>
      </c>
      <c r="C40" s="4" t="str">
        <f>VLOOKUP(B40,'[1]LISTADO ATM'!$A$2:$B$822,2,0)</f>
        <v xml:space="preserve">ATM Oficina Jumbo (San Pedro) </v>
      </c>
      <c r="D40" s="20" t="s">
        <v>10</v>
      </c>
      <c r="E40" s="25">
        <v>335836316</v>
      </c>
    </row>
    <row r="41" spans="1:5" ht="18" x14ac:dyDescent="0.25">
      <c r="A41" s="27" t="str">
        <f>VLOOKUP(B41,'[1]LISTADO ATM'!$A$2:$C$822,3,0)</f>
        <v>NORTE</v>
      </c>
      <c r="B41" s="4">
        <v>138</v>
      </c>
      <c r="C41" s="4" t="str">
        <f>VLOOKUP(B41,'[1]LISTADO ATM'!$A$2:$B$822,2,0)</f>
        <v xml:space="preserve">ATM UNP Fantino </v>
      </c>
      <c r="D41" s="20" t="s">
        <v>10</v>
      </c>
      <c r="E41" s="25">
        <v>335836300</v>
      </c>
    </row>
    <row r="42" spans="1:5" ht="18" x14ac:dyDescent="0.25">
      <c r="A42" s="27" t="str">
        <f>VLOOKUP(B42,'[1]LISTADO ATM'!$A$2:$C$822,3,0)</f>
        <v>DISTRITO NACIONAL</v>
      </c>
      <c r="B42" s="4">
        <v>713</v>
      </c>
      <c r="C42" s="4" t="str">
        <f>VLOOKUP(B42,'[1]LISTADO ATM'!$A$2:$B$822,2,0)</f>
        <v xml:space="preserve">ATM Oficina Las Américas </v>
      </c>
      <c r="D42" s="20" t="s">
        <v>10</v>
      </c>
      <c r="E42" s="25">
        <v>335834644</v>
      </c>
    </row>
    <row r="43" spans="1:5" ht="18" x14ac:dyDescent="0.25">
      <c r="A43" s="27" t="str">
        <f>VLOOKUP(B43,'[1]LISTADO ATM'!$A$2:$C$822,3,0)</f>
        <v>NORTE</v>
      </c>
      <c r="B43" s="4">
        <v>119</v>
      </c>
      <c r="C43" s="4" t="str">
        <f>VLOOKUP(B43,'[1]LISTADO ATM'!$A$2:$B$822,2,0)</f>
        <v>ATM Oficina La Barranquita</v>
      </c>
      <c r="D43" s="20" t="s">
        <v>10</v>
      </c>
      <c r="E43" s="25">
        <v>335836329</v>
      </c>
    </row>
    <row r="44" spans="1:5" ht="18" x14ac:dyDescent="0.25">
      <c r="A44" s="27" t="str">
        <f>VLOOKUP(B44,'[1]LISTADO ATM'!$A$2:$C$822,3,0)</f>
        <v>NORTE</v>
      </c>
      <c r="B44" s="4">
        <v>760</v>
      </c>
      <c r="C44" s="4" t="str">
        <f>VLOOKUP(B44,'[1]LISTADO ATM'!$A$2:$B$822,2,0)</f>
        <v xml:space="preserve">ATM UNP Cruce Guayacanes (Mao) </v>
      </c>
      <c r="D44" s="20" t="s">
        <v>10</v>
      </c>
      <c r="E44" s="25">
        <v>335836330</v>
      </c>
    </row>
    <row r="45" spans="1:5" ht="18" x14ac:dyDescent="0.25">
      <c r="A45" s="27" t="str">
        <f>VLOOKUP(B45,'[1]LISTADO ATM'!$A$2:$C$822,3,0)</f>
        <v>ESTE</v>
      </c>
      <c r="B45" s="4">
        <v>772</v>
      </c>
      <c r="C45" s="4" t="str">
        <f>VLOOKUP(B45,'[1]LISTADO ATM'!$A$2:$B$822,2,0)</f>
        <v xml:space="preserve">ATM UNP Yamasá </v>
      </c>
      <c r="D45" s="20" t="s">
        <v>10</v>
      </c>
      <c r="E45" s="25">
        <v>335836333</v>
      </c>
    </row>
    <row r="46" spans="1:5" ht="18" x14ac:dyDescent="0.25">
      <c r="A46" s="27" t="str">
        <f>VLOOKUP(B46,'[1]LISTADO ATM'!$A$2:$C$822,3,0)</f>
        <v>ESTE</v>
      </c>
      <c r="B46" s="4">
        <v>634</v>
      </c>
      <c r="C46" s="4" t="str">
        <f>VLOOKUP(B46,'[1]LISTADO ATM'!$A$2:$B$822,2,0)</f>
        <v xml:space="preserve">ATM Ayuntamiento Los Llanos (SPM) </v>
      </c>
      <c r="D46" s="20" t="s">
        <v>10</v>
      </c>
      <c r="E46" s="25">
        <v>335836363</v>
      </c>
    </row>
    <row r="47" spans="1:5" ht="18" x14ac:dyDescent="0.25">
      <c r="A47" s="27" t="str">
        <f>VLOOKUP(B47,'[1]LISTADO ATM'!$A$2:$C$822,3,0)</f>
        <v>NORTE</v>
      </c>
      <c r="B47" s="4">
        <v>944</v>
      </c>
      <c r="C47" s="4" t="str">
        <f>VLOOKUP(B47,'[1]LISTADO ATM'!$A$2:$B$822,2,0)</f>
        <v xml:space="preserve">ATM UNP Mao </v>
      </c>
      <c r="D47" s="20" t="s">
        <v>10</v>
      </c>
      <c r="E47" s="25">
        <v>335836359</v>
      </c>
    </row>
    <row r="48" spans="1:5" ht="18" x14ac:dyDescent="0.25">
      <c r="A48" s="27" t="str">
        <f>VLOOKUP(B48,'[1]LISTADO ATM'!$A$2:$C$822,3,0)</f>
        <v>DISTRITO NACIONAL</v>
      </c>
      <c r="B48" s="4">
        <v>721</v>
      </c>
      <c r="C48" s="4" t="str">
        <f>VLOOKUP(B48,'[1]LISTADO ATM'!$A$2:$B$822,2,0)</f>
        <v xml:space="preserve">ATM Oficina Charles de Gaulle II </v>
      </c>
      <c r="D48" s="20" t="s">
        <v>10</v>
      </c>
      <c r="E48" s="25">
        <v>335836361</v>
      </c>
    </row>
    <row r="49" spans="1:5" ht="18" x14ac:dyDescent="0.25">
      <c r="A49" s="27" t="str">
        <f>VLOOKUP(B49,'[1]LISTADO ATM'!$A$2:$C$822,3,0)</f>
        <v>NORTE</v>
      </c>
      <c r="B49" s="4">
        <v>950</v>
      </c>
      <c r="C49" s="4" t="str">
        <f>VLOOKUP(B49,'[1]LISTADO ATM'!$A$2:$B$822,2,0)</f>
        <v xml:space="preserve">ATM Oficina Monterrico </v>
      </c>
      <c r="D49" s="20" t="s">
        <v>10</v>
      </c>
      <c r="E49" s="25" t="s">
        <v>24</v>
      </c>
    </row>
    <row r="50" spans="1:5" ht="18" x14ac:dyDescent="0.25">
      <c r="A50" s="27" t="str">
        <f>VLOOKUP(B50,'[1]LISTADO ATM'!$A$2:$C$822,3,0)</f>
        <v>ESTE</v>
      </c>
      <c r="B50" s="4">
        <v>480</v>
      </c>
      <c r="C50" s="4" t="str">
        <f>VLOOKUP(B50,'[1]LISTADO ATM'!$A$2:$B$822,2,0)</f>
        <v>ATM UNP Farmaconal Higuey</v>
      </c>
      <c r="D50" s="20" t="s">
        <v>10</v>
      </c>
      <c r="E50" s="25">
        <v>335836377</v>
      </c>
    </row>
    <row r="51" spans="1:5" ht="18" x14ac:dyDescent="0.25">
      <c r="A51" s="27" t="str">
        <f>VLOOKUP(B51,'[1]LISTADO ATM'!$A$2:$C$822,3,0)</f>
        <v>ESTE</v>
      </c>
      <c r="B51" s="4">
        <v>824</v>
      </c>
      <c r="C51" s="4" t="str">
        <f>VLOOKUP(B51,'[1]LISTADO ATM'!$A$2:$B$822,2,0)</f>
        <v xml:space="preserve">ATM Multiplaza (Higuey) </v>
      </c>
      <c r="D51" s="20" t="s">
        <v>10</v>
      </c>
      <c r="E51" s="25">
        <v>335836378</v>
      </c>
    </row>
    <row r="52" spans="1:5" ht="18" x14ac:dyDescent="0.25">
      <c r="A52" s="27" t="str">
        <f>VLOOKUP(B52,'[1]LISTADO ATM'!$A$2:$C$822,3,0)</f>
        <v>DISTRITO NACIONAL</v>
      </c>
      <c r="B52" s="4">
        <v>139</v>
      </c>
      <c r="C52" s="4" t="str">
        <f>VLOOKUP(B52,'[1]LISTADO ATM'!$A$2:$B$822,2,0)</f>
        <v xml:space="preserve">ATM Oficina Plaza Lama Zona Oriental I </v>
      </c>
      <c r="D52" s="20" t="s">
        <v>10</v>
      </c>
      <c r="E52" s="25">
        <v>335836379</v>
      </c>
    </row>
    <row r="53" spans="1:5" ht="18" x14ac:dyDescent="0.25">
      <c r="A53" s="27" t="str">
        <f>VLOOKUP(B53,'[1]LISTADO ATM'!$A$2:$C$822,3,0)</f>
        <v>ESTE</v>
      </c>
      <c r="B53" s="4">
        <v>742</v>
      </c>
      <c r="C53" s="4" t="str">
        <f>VLOOKUP(B53,'[1]LISTADO ATM'!$A$2:$B$822,2,0)</f>
        <v xml:space="preserve">ATM Oficina Plaza del Rey (La Romana) </v>
      </c>
      <c r="D53" s="20" t="s">
        <v>10</v>
      </c>
      <c r="E53" s="25">
        <v>335836380</v>
      </c>
    </row>
    <row r="54" spans="1:5" ht="18" x14ac:dyDescent="0.25">
      <c r="A54" s="27" t="str">
        <f>VLOOKUP(B54,'[1]LISTADO ATM'!$A$2:$C$822,3,0)</f>
        <v>SUR</v>
      </c>
      <c r="B54" s="4">
        <v>50</v>
      </c>
      <c r="C54" s="4" t="str">
        <f>VLOOKUP(B54,'[1]LISTADO ATM'!$A$2:$B$822,2,0)</f>
        <v xml:space="preserve">ATM Oficina Padre Las Casas (Azua) </v>
      </c>
      <c r="D54" s="20" t="s">
        <v>10</v>
      </c>
      <c r="E54" s="25">
        <v>335836381</v>
      </c>
    </row>
    <row r="55" spans="1:5" ht="18" x14ac:dyDescent="0.25">
      <c r="A55" s="27" t="str">
        <f>VLOOKUP(B55,'[1]LISTADO ATM'!$A$2:$C$822,3,0)</f>
        <v>DISTRITO NACIONAL</v>
      </c>
      <c r="B55" s="4">
        <v>408</v>
      </c>
      <c r="C55" s="4" t="str">
        <f>VLOOKUP(B55,'[1]LISTADO ATM'!$A$2:$B$822,2,0)</f>
        <v xml:space="preserve">ATM Autobanco Las Palmas de Herrera </v>
      </c>
      <c r="D55" s="20" t="s">
        <v>10</v>
      </c>
      <c r="E55" s="25">
        <v>335836382</v>
      </c>
    </row>
    <row r="56" spans="1:5" ht="18" x14ac:dyDescent="0.25">
      <c r="A56" s="27" t="str">
        <f>VLOOKUP(B56,'[1]LISTADO ATM'!$A$2:$C$822,3,0)</f>
        <v>ESTE</v>
      </c>
      <c r="B56" s="4">
        <v>427</v>
      </c>
      <c r="C56" s="4" t="str">
        <f>VLOOKUP(B56,'[1]LISTADO ATM'!$A$2:$B$822,2,0)</f>
        <v xml:space="preserve">ATM Almacenes Iberia (Hato Mayor) </v>
      </c>
      <c r="D56" s="20" t="s">
        <v>10</v>
      </c>
      <c r="E56" s="25">
        <v>335836383</v>
      </c>
    </row>
    <row r="57" spans="1:5" ht="18" x14ac:dyDescent="0.25">
      <c r="A57" s="27" t="str">
        <f>VLOOKUP(B57,'[1]LISTADO ATM'!$A$2:$C$822,3,0)</f>
        <v>SUR</v>
      </c>
      <c r="B57" s="4">
        <v>89</v>
      </c>
      <c r="C57" s="4" t="str">
        <f>VLOOKUP(B57,'[1]LISTADO ATM'!$A$2:$B$822,2,0)</f>
        <v xml:space="preserve">ATM UNP El Cercado (San Juan) </v>
      </c>
      <c r="D57" s="20" t="s">
        <v>10</v>
      </c>
      <c r="E57" s="25" t="s">
        <v>25</v>
      </c>
    </row>
    <row r="58" spans="1:5" ht="18" x14ac:dyDescent="0.25">
      <c r="A58" s="27" t="str">
        <f>VLOOKUP(B58,'[1]LISTADO ATM'!$A$2:$C$822,3,0)</f>
        <v>DISTRITO NACIONAL</v>
      </c>
      <c r="B58" s="4">
        <v>710</v>
      </c>
      <c r="C58" s="4" t="str">
        <f>VLOOKUP(B58,'[1]LISTADO ATM'!$A$2:$B$822,2,0)</f>
        <v xml:space="preserve">ATM S/M Soberano </v>
      </c>
      <c r="D58" s="20" t="s">
        <v>10</v>
      </c>
      <c r="E58" s="25">
        <v>335836390</v>
      </c>
    </row>
    <row r="59" spans="1:5" ht="18" x14ac:dyDescent="0.25">
      <c r="A59" s="27" t="str">
        <f>VLOOKUP(B59,'[1]LISTADO ATM'!$A$2:$C$822,3,0)</f>
        <v>NORTE</v>
      </c>
      <c r="B59" s="4">
        <v>332</v>
      </c>
      <c r="C59" s="4" t="str">
        <f>VLOOKUP(B59,'[1]LISTADO ATM'!$A$2:$B$822,2,0)</f>
        <v>ATM Estación Sigma (Cotuí)</v>
      </c>
      <c r="D59" s="20" t="s">
        <v>10</v>
      </c>
      <c r="E59" s="25">
        <v>335836391</v>
      </c>
    </row>
    <row r="60" spans="1:5" ht="18" x14ac:dyDescent="0.25">
      <c r="A60" s="27" t="str">
        <f>VLOOKUP(B60,'[1]LISTADO ATM'!$A$2:$C$822,3,0)</f>
        <v>NORTE</v>
      </c>
      <c r="B60" s="4">
        <v>154</v>
      </c>
      <c r="C60" s="4" t="str">
        <f>VLOOKUP(B60,'[1]LISTADO ATM'!$A$2:$B$822,2,0)</f>
        <v xml:space="preserve">ATM Oficina Sánchez </v>
      </c>
      <c r="D60" s="20" t="s">
        <v>10</v>
      </c>
      <c r="E60" s="25">
        <v>335836392</v>
      </c>
    </row>
    <row r="61" spans="1:5" ht="18" x14ac:dyDescent="0.25">
      <c r="A61" s="27" t="str">
        <f>VLOOKUP(B61,'[1]LISTADO ATM'!$A$2:$C$822,3,0)</f>
        <v>DISTRITO NACIONAL</v>
      </c>
      <c r="B61" s="4">
        <v>354</v>
      </c>
      <c r="C61" s="4" t="str">
        <f>VLOOKUP(B61,'[1]LISTADO ATM'!$A$2:$B$822,2,0)</f>
        <v xml:space="preserve">ATM Oficina Núñez de Cáceres II </v>
      </c>
      <c r="D61" s="20" t="s">
        <v>10</v>
      </c>
      <c r="E61" s="25">
        <v>335836394</v>
      </c>
    </row>
    <row r="62" spans="1:5" ht="18" x14ac:dyDescent="0.25">
      <c r="A62" s="27" t="str">
        <f>VLOOKUP(B62,'[1]LISTADO ATM'!$A$2:$C$822,3,0)</f>
        <v>DISTRITO NACIONAL</v>
      </c>
      <c r="B62" s="4">
        <v>823</v>
      </c>
      <c r="C62" s="4" t="str">
        <f>VLOOKUP(B62,'[1]LISTADO ATM'!$A$2:$B$822,2,0)</f>
        <v xml:space="preserve">ATM UNP El Carril (Haina) </v>
      </c>
      <c r="D62" s="20" t="s">
        <v>10</v>
      </c>
      <c r="E62" s="25">
        <v>33583639</v>
      </c>
    </row>
    <row r="63" spans="1:5" ht="18" x14ac:dyDescent="0.25">
      <c r="A63" s="27" t="str">
        <f>VLOOKUP(B63,'[1]LISTADO ATM'!$A$2:$C$822,3,0)</f>
        <v>ESTE</v>
      </c>
      <c r="B63" s="4">
        <v>830</v>
      </c>
      <c r="C63" s="4" t="str">
        <f>VLOOKUP(B63,'[1]LISTADO ATM'!$A$2:$B$822,2,0)</f>
        <v xml:space="preserve">ATM UNP Sabana Grande de Boyá </v>
      </c>
      <c r="D63" s="20" t="s">
        <v>10</v>
      </c>
      <c r="E63" s="25" t="s">
        <v>27</v>
      </c>
    </row>
    <row r="64" spans="1:5" ht="18" x14ac:dyDescent="0.25">
      <c r="A64" s="27" t="str">
        <f>VLOOKUP(B64,'[1]LISTADO ATM'!$A$2:$C$822,3,0)</f>
        <v>ESTE</v>
      </c>
      <c r="B64" s="4">
        <v>912</v>
      </c>
      <c r="C64" s="4" t="str">
        <f>VLOOKUP(B64,'[1]LISTADO ATM'!$A$2:$B$822,2,0)</f>
        <v xml:space="preserve">ATM Oficina San Pedro II </v>
      </c>
      <c r="D64" s="20" t="s">
        <v>10</v>
      </c>
      <c r="E64" s="25">
        <v>335836397</v>
      </c>
    </row>
    <row r="65" spans="1:5" ht="18.75" thickBot="1" x14ac:dyDescent="0.3">
      <c r="A65" s="9" t="s">
        <v>11</v>
      </c>
      <c r="B65" s="10">
        <f>COUNT(B19:B64)</f>
        <v>46</v>
      </c>
      <c r="C65" s="19"/>
      <c r="D65" s="19"/>
      <c r="E65" s="19"/>
    </row>
    <row r="66" spans="1:5" ht="15.75" thickBot="1" x14ac:dyDescent="0.3">
      <c r="E66" s="7"/>
    </row>
    <row r="67" spans="1:5" ht="18.75" thickBot="1" x14ac:dyDescent="0.3">
      <c r="A67" s="48" t="s">
        <v>15</v>
      </c>
      <c r="B67" s="49"/>
      <c r="C67" s="49"/>
      <c r="D67" s="49"/>
      <c r="E67" s="50"/>
    </row>
    <row r="68" spans="1:5" ht="18" x14ac:dyDescent="0.25">
      <c r="A68" s="2" t="s">
        <v>5</v>
      </c>
      <c r="B68" s="3" t="s">
        <v>6</v>
      </c>
      <c r="C68" s="3" t="s">
        <v>7</v>
      </c>
      <c r="D68" s="3" t="s">
        <v>8</v>
      </c>
      <c r="E68" s="11" t="s">
        <v>9</v>
      </c>
    </row>
    <row r="69" spans="1:5" ht="18" x14ac:dyDescent="0.25">
      <c r="A69" s="27" t="str">
        <f>VLOOKUP(B69,'[1]LISTADO ATM'!$A$2:$C$822,3,0)</f>
        <v>NORTE</v>
      </c>
      <c r="B69" s="4">
        <v>752</v>
      </c>
      <c r="C69" s="4" t="str">
        <f>VLOOKUP(B69,'[1]LISTADO ATM'!$A$2:$B$822,2,0)</f>
        <v xml:space="preserve">ATM UNP Las Carolinas (La Vega) </v>
      </c>
      <c r="D69" s="26" t="s">
        <v>13</v>
      </c>
      <c r="E69" s="25">
        <v>335836214</v>
      </c>
    </row>
    <row r="70" spans="1:5" ht="18" x14ac:dyDescent="0.25">
      <c r="A70" s="27" t="str">
        <f>VLOOKUP(B70,'[1]LISTADO ATM'!$A$2:$C$822,3,0)</f>
        <v>DISTRITO NACIONAL</v>
      </c>
      <c r="B70" s="4">
        <v>522</v>
      </c>
      <c r="C70" s="4" t="str">
        <f>VLOOKUP(B70,'[1]LISTADO ATM'!$A$2:$B$822,2,0)</f>
        <v xml:space="preserve">ATM Oficina Galería 360 </v>
      </c>
      <c r="D70" s="4" t="s">
        <v>13</v>
      </c>
      <c r="E70" s="25">
        <v>335836247</v>
      </c>
    </row>
    <row r="71" spans="1:5" ht="18" x14ac:dyDescent="0.25">
      <c r="A71" s="27" t="str">
        <f>VLOOKUP(B71,'[1]LISTADO ATM'!$A$2:$C$822,3,0)</f>
        <v>DISTRITO NACIONAL</v>
      </c>
      <c r="B71" s="4">
        <v>409</v>
      </c>
      <c r="C71" s="4" t="str">
        <f>VLOOKUP(B71,'[1]LISTADO ATM'!$A$2:$B$822,2,0)</f>
        <v xml:space="preserve">ATM Oficina Las Palmas de Herrera I </v>
      </c>
      <c r="D71" s="4" t="s">
        <v>13</v>
      </c>
      <c r="E71" s="25">
        <v>335836259</v>
      </c>
    </row>
    <row r="72" spans="1:5" ht="18" x14ac:dyDescent="0.25">
      <c r="A72" s="27" t="str">
        <f>VLOOKUP(B72,'[1]LISTADO ATM'!$A$2:$C$822,3,0)</f>
        <v>DISTRITO NACIONAL</v>
      </c>
      <c r="B72" s="4">
        <v>976</v>
      </c>
      <c r="C72" s="4" t="str">
        <f>VLOOKUP(B72,'[1]LISTADO ATM'!$A$2:$B$822,2,0)</f>
        <v xml:space="preserve">ATM Oficina Diamond Plaza I </v>
      </c>
      <c r="D72" s="4" t="s">
        <v>13</v>
      </c>
      <c r="E72" s="25">
        <v>335836264</v>
      </c>
    </row>
    <row r="73" spans="1:5" ht="18" x14ac:dyDescent="0.25">
      <c r="A73" s="27" t="str">
        <f>VLOOKUP(B73,'[1]LISTADO ATM'!$A$2:$C$822,3,0)</f>
        <v>DISTRITO NACIONAL</v>
      </c>
      <c r="B73" s="4">
        <v>957</v>
      </c>
      <c r="C73" s="4" t="str">
        <f>VLOOKUP(B73,'[1]LISTADO ATM'!$A$2:$B$822,2,0)</f>
        <v xml:space="preserve">ATM Oficina Venezuela </v>
      </c>
      <c r="D73" s="4" t="s">
        <v>13</v>
      </c>
      <c r="E73" s="25">
        <v>335836270</v>
      </c>
    </row>
    <row r="74" spans="1:5" ht="18" x14ac:dyDescent="0.25">
      <c r="A74" s="27" t="str">
        <f>VLOOKUP(B74,'[1]LISTADO ATM'!$A$2:$C$822,3,0)</f>
        <v>SUR</v>
      </c>
      <c r="B74" s="4">
        <v>962</v>
      </c>
      <c r="C74" s="4" t="str">
        <f>VLOOKUP(B74,'[1]LISTADO ATM'!$A$2:$B$822,2,0)</f>
        <v xml:space="preserve">ATM Oficina Villa Ofelia II (San Juan) </v>
      </c>
      <c r="D74" s="4" t="s">
        <v>13</v>
      </c>
      <c r="E74" s="25">
        <v>335836286</v>
      </c>
    </row>
    <row r="75" spans="1:5" ht="18" x14ac:dyDescent="0.25">
      <c r="A75" s="27" t="str">
        <f>VLOOKUP(B75,'[1]LISTADO ATM'!$A$2:$C$822,3,0)</f>
        <v>ESTE</v>
      </c>
      <c r="B75" s="4">
        <v>673</v>
      </c>
      <c r="C75" s="4" t="str">
        <f>VLOOKUP(B75,'[1]LISTADO ATM'!$A$2:$B$822,2,0)</f>
        <v>ATM Clínica Dr. Cruz Jiminián</v>
      </c>
      <c r="D75" s="4" t="s">
        <v>13</v>
      </c>
      <c r="E75" s="25">
        <v>335836288</v>
      </c>
    </row>
    <row r="76" spans="1:5" ht="18" x14ac:dyDescent="0.25">
      <c r="A76" s="27" t="str">
        <f>VLOOKUP(B76,'[1]LISTADO ATM'!$A$2:$C$822,3,0)</f>
        <v>ESTE</v>
      </c>
      <c r="B76" s="4">
        <v>345</v>
      </c>
      <c r="C76" s="4" t="str">
        <f>VLOOKUP(B76,'[1]LISTADO ATM'!$A$2:$B$822,2,0)</f>
        <v>ATM Ofic. Yamasa II</v>
      </c>
      <c r="D76" s="4" t="s">
        <v>13</v>
      </c>
      <c r="E76" s="25">
        <v>335836289</v>
      </c>
    </row>
    <row r="77" spans="1:5" ht="18" x14ac:dyDescent="0.25">
      <c r="A77" s="27" t="str">
        <f>VLOOKUP(B77,'[1]LISTADO ATM'!$A$2:$C$822,3,0)</f>
        <v>NORTE</v>
      </c>
      <c r="B77" s="4">
        <v>315</v>
      </c>
      <c r="C77" s="4" t="str">
        <f>VLOOKUP(B77,'[1]LISTADO ATM'!$A$2:$B$822,2,0)</f>
        <v xml:space="preserve">ATM Oficina Estrella Sadalá </v>
      </c>
      <c r="D77" s="4" t="s">
        <v>13</v>
      </c>
      <c r="E77" s="25">
        <v>335836307</v>
      </c>
    </row>
    <row r="78" spans="1:5" ht="18" x14ac:dyDescent="0.25">
      <c r="A78" s="27" t="str">
        <f>VLOOKUP(B78,'[1]LISTADO ATM'!$A$2:$C$822,3,0)</f>
        <v>NORTE</v>
      </c>
      <c r="B78" s="4">
        <v>877</v>
      </c>
      <c r="C78" s="4" t="str">
        <f>VLOOKUP(B78,'[1]LISTADO ATM'!$A$2:$B$822,2,0)</f>
        <v xml:space="preserve">ATM Estación Los Samanes (Ranchito, La Vega) </v>
      </c>
      <c r="D78" s="4" t="s">
        <v>13</v>
      </c>
      <c r="E78" s="25">
        <v>335836310</v>
      </c>
    </row>
    <row r="79" spans="1:5" ht="18" x14ac:dyDescent="0.25">
      <c r="A79" s="27" t="str">
        <f>VLOOKUP(B79,'[1]LISTADO ATM'!$A$2:$C$822,3,0)</f>
        <v>SUR</v>
      </c>
      <c r="B79" s="4">
        <v>537</v>
      </c>
      <c r="C79" s="4" t="str">
        <f>VLOOKUP(B79,'[1]LISTADO ATM'!$A$2:$B$822,2,0)</f>
        <v xml:space="preserve">ATM Estación Texaco Enriquillo (Barahona) </v>
      </c>
      <c r="D79" s="4" t="s">
        <v>13</v>
      </c>
      <c r="E79" s="25">
        <v>335836313</v>
      </c>
    </row>
    <row r="80" spans="1:5" ht="18" x14ac:dyDescent="0.25">
      <c r="A80" s="27" t="str">
        <f>VLOOKUP(B80,'[1]LISTADO ATM'!$A$2:$C$822,3,0)</f>
        <v>NORTE</v>
      </c>
      <c r="B80" s="4">
        <v>91</v>
      </c>
      <c r="C80" s="4" t="str">
        <f>VLOOKUP(B80,'[1]LISTADO ATM'!$A$2:$B$822,2,0)</f>
        <v xml:space="preserve">ATM UNP Villa Isabela </v>
      </c>
      <c r="D80" s="4" t="s">
        <v>13</v>
      </c>
      <c r="E80" s="25">
        <v>335836317</v>
      </c>
    </row>
    <row r="81" spans="1:5" ht="18" x14ac:dyDescent="0.25">
      <c r="A81" s="27" t="str">
        <f>VLOOKUP(B81,'[1]LISTADO ATM'!$A$2:$C$822,3,0)</f>
        <v>NORTE</v>
      </c>
      <c r="B81" s="4">
        <v>93</v>
      </c>
      <c r="C81" s="4" t="str">
        <f>VLOOKUP(B81,'[1]LISTADO ATM'!$A$2:$B$822,2,0)</f>
        <v xml:space="preserve">ATM Oficina Cotuí </v>
      </c>
      <c r="D81" s="4" t="s">
        <v>13</v>
      </c>
      <c r="E81" s="25">
        <v>335836318</v>
      </c>
    </row>
    <row r="82" spans="1:5" ht="18" x14ac:dyDescent="0.25">
      <c r="A82" s="27" t="str">
        <f>VLOOKUP(B82,'[1]LISTADO ATM'!$A$2:$C$822,3,0)</f>
        <v>NORTE</v>
      </c>
      <c r="B82" s="4">
        <v>853</v>
      </c>
      <c r="C82" s="4" t="str">
        <f>VLOOKUP(B82,'[1]LISTADO ATM'!$A$2:$B$822,2,0)</f>
        <v xml:space="preserve">ATM Inversiones JF Group (Shell Canabacoa) </v>
      </c>
      <c r="D82" s="4" t="s">
        <v>13</v>
      </c>
      <c r="E82" s="25">
        <v>335836327</v>
      </c>
    </row>
    <row r="83" spans="1:5" ht="18" x14ac:dyDescent="0.25">
      <c r="A83" s="27" t="str">
        <f>VLOOKUP(B83,'[1]LISTADO ATM'!$A$2:$C$822,3,0)</f>
        <v>DISTRITO NACIONAL</v>
      </c>
      <c r="B83" s="4">
        <v>406</v>
      </c>
      <c r="C83" s="4" t="str">
        <f>VLOOKUP(B83,'[1]LISTADO ATM'!$A$2:$B$822,2,0)</f>
        <v xml:space="preserve">ATM UNP Plaza Lama Máximo Gómez </v>
      </c>
      <c r="D83" s="4" t="s">
        <v>13</v>
      </c>
      <c r="E83" s="25">
        <v>335836328</v>
      </c>
    </row>
    <row r="84" spans="1:5" ht="18" x14ac:dyDescent="0.25">
      <c r="A84" s="27" t="str">
        <f>VLOOKUP(B84,'[1]LISTADO ATM'!$A$2:$C$822,3,0)</f>
        <v>NORTE</v>
      </c>
      <c r="B84" s="4">
        <v>903</v>
      </c>
      <c r="C84" s="4" t="str">
        <f>VLOOKUP(B84,'[1]LISTADO ATM'!$A$2:$B$822,2,0)</f>
        <v xml:space="preserve">ATM Oficina La Vega Real I </v>
      </c>
      <c r="D84" s="4" t="s">
        <v>13</v>
      </c>
      <c r="E84" s="25">
        <v>335836331</v>
      </c>
    </row>
    <row r="85" spans="1:5" ht="18" x14ac:dyDescent="0.25">
      <c r="A85" s="27" t="str">
        <f>VLOOKUP(B85,'[1]LISTADO ATM'!$A$2:$C$822,3,0)</f>
        <v>SUR</v>
      </c>
      <c r="B85" s="4">
        <v>616</v>
      </c>
      <c r="C85" s="4" t="str">
        <f>VLOOKUP(B85,'[1]LISTADO ATM'!$A$2:$B$822,2,0)</f>
        <v xml:space="preserve">ATM 5ta. Brigada Barahona </v>
      </c>
      <c r="D85" s="4" t="s">
        <v>13</v>
      </c>
      <c r="E85" s="25">
        <v>335836332</v>
      </c>
    </row>
    <row r="86" spans="1:5" ht="18" x14ac:dyDescent="0.25">
      <c r="A86" s="27" t="str">
        <f>VLOOKUP(B86,'[1]LISTADO ATM'!$A$2:$C$822,3,0)</f>
        <v>NORTE</v>
      </c>
      <c r="B86" s="4">
        <v>987</v>
      </c>
      <c r="C86" s="4" t="str">
        <f>VLOOKUP(B86,'[1]LISTADO ATM'!$A$2:$B$822,2,0)</f>
        <v xml:space="preserve">ATM S/M Jumbo (Moca) </v>
      </c>
      <c r="D86" s="4" t="s">
        <v>13</v>
      </c>
      <c r="E86" s="25">
        <v>335836364</v>
      </c>
    </row>
    <row r="87" spans="1:5" ht="18" x14ac:dyDescent="0.25">
      <c r="A87" s="27" t="str">
        <f>VLOOKUP(B87,'[1]LISTADO ATM'!$A$2:$C$822,3,0)</f>
        <v>NORTE</v>
      </c>
      <c r="B87" s="4">
        <v>756</v>
      </c>
      <c r="C87" s="4" t="str">
        <f>VLOOKUP(B87,'[1]LISTADO ATM'!$A$2:$B$822,2,0)</f>
        <v xml:space="preserve">ATM UNP Villa La Mata (Cotuí) </v>
      </c>
      <c r="D87" s="4" t="s">
        <v>13</v>
      </c>
      <c r="E87" s="25">
        <v>335836362</v>
      </c>
    </row>
    <row r="88" spans="1:5" ht="18" x14ac:dyDescent="0.25">
      <c r="A88" s="27" t="str">
        <f>VLOOKUP(B88,'[1]LISTADO ATM'!$A$2:$C$822,3,0)</f>
        <v>DISTRITO NACIONAL</v>
      </c>
      <c r="B88" s="4">
        <v>938</v>
      </c>
      <c r="C88" s="4" t="str">
        <f>VLOOKUP(B88,'[1]LISTADO ATM'!$A$2:$B$822,2,0)</f>
        <v xml:space="preserve">ATM Autobanco Oficina Filadelfia Plaza </v>
      </c>
      <c r="D88" s="4" t="s">
        <v>13</v>
      </c>
      <c r="E88" s="25">
        <v>335836398</v>
      </c>
    </row>
    <row r="89" spans="1:5" ht="18.75" thickBot="1" x14ac:dyDescent="0.3">
      <c r="A89" s="5" t="s">
        <v>11</v>
      </c>
      <c r="B89" s="10">
        <f>COUNT(B69:B88)</f>
        <v>20</v>
      </c>
      <c r="C89" s="19"/>
      <c r="D89" s="29"/>
      <c r="E89" s="30"/>
    </row>
    <row r="90" spans="1:5" ht="15.75" thickBot="1" x14ac:dyDescent="0.3">
      <c r="E90" s="7"/>
    </row>
    <row r="91" spans="1:5" ht="18" x14ac:dyDescent="0.25">
      <c r="A91" s="51" t="s">
        <v>14</v>
      </c>
      <c r="B91" s="52"/>
      <c r="C91" s="52"/>
      <c r="D91" s="52"/>
      <c r="E91" s="53"/>
    </row>
    <row r="92" spans="1:5" ht="18" x14ac:dyDescent="0.25">
      <c r="A92" s="11" t="s">
        <v>5</v>
      </c>
      <c r="B92" s="6" t="s">
        <v>6</v>
      </c>
      <c r="C92" s="6" t="s">
        <v>7</v>
      </c>
      <c r="D92" s="24" t="s">
        <v>8</v>
      </c>
      <c r="E92" s="11" t="s">
        <v>9</v>
      </c>
    </row>
    <row r="93" spans="1:5" ht="18" x14ac:dyDescent="0.25">
      <c r="A93" s="4" t="str">
        <f>VLOOKUP(B93,'[1]LISTADO ATM'!$A$2:$C$822,3,0)</f>
        <v>DISTRITO NACIONAL</v>
      </c>
      <c r="B93" s="4">
        <v>410</v>
      </c>
      <c r="C93" s="4" t="str">
        <f>VLOOKUP(B93,'[1]LISTADO ATM'!$A$2:$B$822,2,0)</f>
        <v xml:space="preserve">ATM Oficina Las Palmas de Herrera II </v>
      </c>
      <c r="D93" s="26" t="s">
        <v>19</v>
      </c>
      <c r="E93" s="21">
        <v>335835813</v>
      </c>
    </row>
    <row r="94" spans="1:5" ht="18" x14ac:dyDescent="0.25">
      <c r="A94" s="4" t="str">
        <f>VLOOKUP(B94,'[1]LISTADO ATM'!$A$2:$C$822,3,0)</f>
        <v>SUR</v>
      </c>
      <c r="B94" s="4">
        <v>5</v>
      </c>
      <c r="C94" s="4" t="str">
        <f>VLOOKUP(B94,'[1]LISTADO ATM'!$A$2:$B$822,2,0)</f>
        <v>ATM Oficina Autoservicio Villa Ofelia (San Juan)</v>
      </c>
      <c r="D94" s="26" t="s">
        <v>23</v>
      </c>
      <c r="E94" s="21">
        <v>335836206</v>
      </c>
    </row>
    <row r="95" spans="1:5" ht="18" x14ac:dyDescent="0.25">
      <c r="A95" s="4" t="str">
        <f>VLOOKUP(B95,'[1]LISTADO ATM'!$A$2:$C$822,3,0)</f>
        <v>DISTRITO NACIONAL</v>
      </c>
      <c r="B95" s="4">
        <v>113</v>
      </c>
      <c r="C95" s="4" t="str">
        <f>VLOOKUP(B95,'[1]LISTADO ATM'!$A$2:$B$822,2,0)</f>
        <v xml:space="preserve">ATM Autoservicio Atalaya del Mar </v>
      </c>
      <c r="D95" s="26" t="s">
        <v>23</v>
      </c>
      <c r="E95" s="21">
        <v>335836252</v>
      </c>
    </row>
    <row r="96" spans="1:5" ht="18" x14ac:dyDescent="0.25">
      <c r="A96" s="4" t="str">
        <f>VLOOKUP(B96,'[1]LISTADO ATM'!$A$2:$C$822,3,0)</f>
        <v>DISTRITO NACIONAL</v>
      </c>
      <c r="B96" s="4">
        <v>493</v>
      </c>
      <c r="C96" s="4" t="str">
        <f>VLOOKUP(B96,'[1]LISTADO ATM'!$A$2:$B$822,2,0)</f>
        <v xml:space="preserve">ATM Oficina Haina Occidental II </v>
      </c>
      <c r="D96" s="26" t="s">
        <v>19</v>
      </c>
      <c r="E96" s="21">
        <v>335835839</v>
      </c>
    </row>
    <row r="97" spans="1:5" ht="18" x14ac:dyDescent="0.25">
      <c r="A97" s="4" t="str">
        <f>VLOOKUP(B97,'[1]LISTADO ATM'!$A$2:$C$822,3,0)</f>
        <v>SUR</v>
      </c>
      <c r="B97" s="4">
        <v>356</v>
      </c>
      <c r="C97" s="4" t="str">
        <f>VLOOKUP(B97,'[1]LISTADO ATM'!$A$2:$B$822,2,0)</f>
        <v xml:space="preserve">ATM Estación Sigma (San Cristóbal) </v>
      </c>
      <c r="D97" s="26" t="s">
        <v>19</v>
      </c>
      <c r="E97" s="21">
        <v>335836366</v>
      </c>
    </row>
    <row r="98" spans="1:5" ht="18" x14ac:dyDescent="0.25">
      <c r="A98" s="4" t="str">
        <f>VLOOKUP(B98,'[1]LISTADO ATM'!$A$2:$C$822,3,0)</f>
        <v>DISTRITO NACIONAL</v>
      </c>
      <c r="B98" s="4">
        <v>946</v>
      </c>
      <c r="C98" s="4" t="str">
        <f>VLOOKUP(B98,'[1]LISTADO ATM'!$A$2:$B$822,2,0)</f>
        <v xml:space="preserve">ATM Oficina Núñez de Cáceres I </v>
      </c>
      <c r="D98" s="26" t="s">
        <v>23</v>
      </c>
      <c r="E98" s="21">
        <v>335836369</v>
      </c>
    </row>
    <row r="99" spans="1:5" ht="18.75" thickBot="1" x14ac:dyDescent="0.3">
      <c r="A99" s="5" t="s">
        <v>11</v>
      </c>
      <c r="B99" s="10">
        <f>COUNT(B93:B98)</f>
        <v>6</v>
      </c>
      <c r="C99" s="28"/>
      <c r="D99" s="23"/>
      <c r="E99" s="23"/>
    </row>
    <row r="100" spans="1:5" ht="15.75" thickBot="1" x14ac:dyDescent="0.3">
      <c r="E100" s="7"/>
    </row>
    <row r="101" spans="1:5" ht="18.75" thickBot="1" x14ac:dyDescent="0.3">
      <c r="A101" s="54" t="s">
        <v>12</v>
      </c>
      <c r="B101" s="55"/>
      <c r="D101" s="7"/>
      <c r="E101" s="7"/>
    </row>
    <row r="102" spans="1:5" ht="18.75" thickBot="1" x14ac:dyDescent="0.3">
      <c r="A102" s="56">
        <f>+B65+B89+B99</f>
        <v>72</v>
      </c>
      <c r="B102" s="57"/>
    </row>
    <row r="103" spans="1:5" ht="15.75" thickBot="1" x14ac:dyDescent="0.3">
      <c r="E103" s="7"/>
    </row>
    <row r="104" spans="1:5" ht="18.75" thickBot="1" x14ac:dyDescent="0.3">
      <c r="A104" s="48" t="s">
        <v>17</v>
      </c>
      <c r="B104" s="49"/>
      <c r="C104" s="49"/>
      <c r="D104" s="49"/>
      <c r="E104" s="50"/>
    </row>
    <row r="105" spans="1:5" ht="18" x14ac:dyDescent="0.25">
      <c r="A105" s="11" t="s">
        <v>5</v>
      </c>
      <c r="B105" s="6" t="s">
        <v>6</v>
      </c>
      <c r="C105" s="6" t="s">
        <v>7</v>
      </c>
      <c r="D105" s="58" t="s">
        <v>8</v>
      </c>
      <c r="E105" s="59"/>
    </row>
    <row r="106" spans="1:5" ht="18" x14ac:dyDescent="0.25">
      <c r="A106" s="4" t="str">
        <f>VLOOKUP(B106,'[1]LISTADO ATM'!$A$2:$C$822,3,0)</f>
        <v>DISTRITO NACIONAL</v>
      </c>
      <c r="B106" s="4">
        <v>578</v>
      </c>
      <c r="C106" s="4" t="str">
        <f>VLOOKUP(B106,'[1]LISTADO ATM'!$A$2:$B$822,2,0)</f>
        <v xml:space="preserve">ATM Procuraduría General de la República </v>
      </c>
      <c r="D106" s="34" t="s">
        <v>20</v>
      </c>
      <c r="E106" s="35"/>
    </row>
    <row r="107" spans="1:5" ht="18" x14ac:dyDescent="0.25">
      <c r="A107" s="31" t="str">
        <f>VLOOKUP(B107,'[1]LISTADO ATM'!$A$2:$C$822,3,0)</f>
        <v>DISTRITO NACIONAL</v>
      </c>
      <c r="B107" s="4">
        <v>246</v>
      </c>
      <c r="C107" s="4" t="str">
        <f>VLOOKUP(B107,'[1]LISTADO ATM'!$A$2:$B$822,2,0)</f>
        <v xml:space="preserve">ATM Oficina Torre BR (Lobby) </v>
      </c>
      <c r="D107" s="34" t="s">
        <v>20</v>
      </c>
      <c r="E107" s="35"/>
    </row>
    <row r="108" spans="1:5" ht="18" x14ac:dyDescent="0.25">
      <c r="A108" s="31" t="str">
        <f>VLOOKUP(B108,'[1]LISTADO ATM'!$A$2:$C$822,3,0)</f>
        <v>NORTE</v>
      </c>
      <c r="B108" s="4">
        <v>603</v>
      </c>
      <c r="C108" s="4" t="str">
        <f>VLOOKUP(B108,'[1]LISTADO ATM'!$A$2:$B$822,2,0)</f>
        <v xml:space="preserve">ATM Zona Franca (Santiago) II </v>
      </c>
      <c r="D108" s="34" t="s">
        <v>20</v>
      </c>
      <c r="E108" s="35"/>
    </row>
    <row r="109" spans="1:5" ht="18" x14ac:dyDescent="0.25">
      <c r="A109" s="31" t="str">
        <f>VLOOKUP(B109,'[1]LISTADO ATM'!$A$2:$C$822,3,0)</f>
        <v>NORTE</v>
      </c>
      <c r="B109" s="4">
        <v>864</v>
      </c>
      <c r="C109" s="4" t="str">
        <f>VLOOKUP(B109,'[1]LISTADO ATM'!$A$2:$B$822,2,0)</f>
        <v xml:space="preserve">ATM Palmares Mall (San Francisco) </v>
      </c>
      <c r="D109" s="34" t="s">
        <v>22</v>
      </c>
      <c r="E109" s="35"/>
    </row>
    <row r="110" spans="1:5" ht="18" x14ac:dyDescent="0.25">
      <c r="A110" s="31" t="str">
        <f>VLOOKUP(B110,'[1]LISTADO ATM'!$A$2:$C$822,3,0)</f>
        <v>NORTE</v>
      </c>
      <c r="B110" s="4">
        <v>304</v>
      </c>
      <c r="C110" s="4" t="str">
        <f>VLOOKUP(B110,'[1]LISTADO ATM'!$A$2:$B$822,2,0)</f>
        <v xml:space="preserve">ATM Multicentro La Sirena Estrella Sadhala </v>
      </c>
      <c r="D110" s="34" t="s">
        <v>20</v>
      </c>
      <c r="E110" s="35"/>
    </row>
    <row r="111" spans="1:5" ht="18" x14ac:dyDescent="0.25">
      <c r="A111" s="31" t="str">
        <f>VLOOKUP(B111,'[1]LISTADO ATM'!$A$2:$C$822,3,0)</f>
        <v>NORTE</v>
      </c>
      <c r="B111" s="4">
        <v>282</v>
      </c>
      <c r="C111" s="4" t="str">
        <f>VLOOKUP(B111,'[1]LISTADO ATM'!$A$2:$B$822,2,0)</f>
        <v xml:space="preserve">ATM Autobanco Nibaje </v>
      </c>
      <c r="D111" s="34" t="s">
        <v>22</v>
      </c>
      <c r="E111" s="35"/>
    </row>
    <row r="112" spans="1:5" ht="18" x14ac:dyDescent="0.25">
      <c r="A112" s="31" t="str">
        <f>VLOOKUP(B112,'[1]LISTADO ATM'!$A$2:$C$822,3,0)</f>
        <v>NORTE</v>
      </c>
      <c r="B112" s="4">
        <v>500</v>
      </c>
      <c r="C112" s="4" t="str">
        <f>VLOOKUP(B112,'[1]LISTADO ATM'!$A$2:$B$822,2,0)</f>
        <v xml:space="preserve">ATM UNP Cutupú </v>
      </c>
      <c r="D112" s="34" t="s">
        <v>22</v>
      </c>
      <c r="E112" s="35"/>
    </row>
    <row r="113" spans="1:5" ht="18" x14ac:dyDescent="0.25">
      <c r="A113" s="31" t="str">
        <f>VLOOKUP(B113,'[1]LISTADO ATM'!$A$2:$C$822,3,0)</f>
        <v>DISTRITO NACIONAL</v>
      </c>
      <c r="B113" s="4">
        <v>557</v>
      </c>
      <c r="C113" s="4" t="str">
        <f>VLOOKUP(B113,'[1]LISTADO ATM'!$A$2:$B$822,2,0)</f>
        <v xml:space="preserve">ATM Multicentro La Sirena Ave. Mella </v>
      </c>
      <c r="D113" s="34" t="s">
        <v>22</v>
      </c>
      <c r="E113" s="35"/>
    </row>
    <row r="114" spans="1:5" ht="18" x14ac:dyDescent="0.25">
      <c r="A114" s="31" t="str">
        <f>VLOOKUP(B114,'[1]LISTADO ATM'!$A$2:$C$822,3,0)</f>
        <v>NORTE</v>
      </c>
      <c r="B114" s="4">
        <v>649</v>
      </c>
      <c r="C114" s="4" t="str">
        <f>VLOOKUP(B114,'[1]LISTADO ATM'!$A$2:$B$822,2,0)</f>
        <v xml:space="preserve">ATM Oficina Galería 56 (San Francisco de Macorís) </v>
      </c>
      <c r="D114" s="34" t="s">
        <v>22</v>
      </c>
      <c r="E114" s="35"/>
    </row>
    <row r="115" spans="1:5" ht="18" x14ac:dyDescent="0.25">
      <c r="A115" s="31" t="str">
        <f>VLOOKUP(B115,'[1]LISTADO ATM'!$A$2:$C$822,3,0)</f>
        <v>NORTE</v>
      </c>
      <c r="B115" s="4">
        <v>808</v>
      </c>
      <c r="C115" s="4" t="str">
        <f>VLOOKUP(B115,'[1]LISTADO ATM'!$A$2:$B$822,2,0)</f>
        <v xml:space="preserve">ATM Oficina Castillo </v>
      </c>
      <c r="D115" s="34" t="s">
        <v>22</v>
      </c>
      <c r="E115" s="35"/>
    </row>
    <row r="116" spans="1:5" ht="18" x14ac:dyDescent="0.25">
      <c r="A116" s="31" t="str">
        <f>VLOOKUP(B116,'[1]LISTADO ATM'!$A$2:$C$822,3,0)</f>
        <v>SUR</v>
      </c>
      <c r="B116" s="4">
        <v>873</v>
      </c>
      <c r="C116" s="4" t="str">
        <f>VLOOKUP(B116,'[1]LISTADO ATM'!$A$2:$B$822,2,0)</f>
        <v xml:space="preserve">ATM Centro de Caja San Cristóbal II </v>
      </c>
      <c r="D116" s="34" t="s">
        <v>26</v>
      </c>
      <c r="E116" s="35"/>
    </row>
    <row r="117" spans="1:5" ht="18" x14ac:dyDescent="0.25">
      <c r="A117" s="31" t="str">
        <f>VLOOKUP(B117,'[1]LISTADO ATM'!$A$2:$C$822,3,0)</f>
        <v>NORTE</v>
      </c>
      <c r="B117" s="4">
        <v>888</v>
      </c>
      <c r="C117" s="4" t="str">
        <f>VLOOKUP(B117,'[1]LISTADO ATM'!$A$2:$B$822,2,0)</f>
        <v>ATM Oficina galeria 56 II (SFM)</v>
      </c>
      <c r="D117" s="34" t="s">
        <v>26</v>
      </c>
      <c r="E117" s="35"/>
    </row>
    <row r="118" spans="1:5" ht="18" x14ac:dyDescent="0.25">
      <c r="A118" s="31" t="str">
        <f>VLOOKUP(B118,'[1]LISTADO ATM'!$A$2:$C$822,3,0)</f>
        <v>NORTE</v>
      </c>
      <c r="B118" s="4">
        <v>142</v>
      </c>
      <c r="C118" s="4" t="str">
        <f>VLOOKUP(B118,'[1]LISTADO ATM'!$A$2:$B$822,2,0)</f>
        <v xml:space="preserve">ATM Centro de Caja Galerías Bonao </v>
      </c>
      <c r="D118" s="34" t="s">
        <v>20</v>
      </c>
      <c r="E118" s="35"/>
    </row>
    <row r="119" spans="1:5" ht="18" x14ac:dyDescent="0.25">
      <c r="A119" s="31" t="str">
        <f>VLOOKUP(B119,'[1]LISTADO ATM'!$A$2:$C$822,3,0)</f>
        <v>NORTE</v>
      </c>
      <c r="B119" s="4">
        <v>372</v>
      </c>
      <c r="C119" s="4" t="str">
        <f>VLOOKUP(B119,'[1]LISTADO ATM'!$A$2:$B$822,2,0)</f>
        <v>ATM Oficina Sánchez II</v>
      </c>
      <c r="D119" s="34" t="s">
        <v>22</v>
      </c>
      <c r="E119" s="35"/>
    </row>
    <row r="120" spans="1:5" ht="18.75" thickBot="1" x14ac:dyDescent="0.3">
      <c r="A120" s="5" t="s">
        <v>11</v>
      </c>
      <c r="B120" s="10">
        <f>COUNT(B106:B117)</f>
        <v>12</v>
      </c>
      <c r="C120" s="28"/>
      <c r="D120" s="23"/>
      <c r="E120" s="23"/>
    </row>
    <row r="121" spans="1:5" x14ac:dyDescent="0.25">
      <c r="B121"/>
    </row>
    <row r="122" spans="1:5" x14ac:dyDescent="0.25">
      <c r="B122"/>
    </row>
    <row r="123" spans="1:5" x14ac:dyDescent="0.25">
      <c r="B123"/>
    </row>
    <row r="124" spans="1:5" x14ac:dyDescent="0.25">
      <c r="B124"/>
    </row>
    <row r="125" spans="1:5" x14ac:dyDescent="0.25">
      <c r="B125"/>
    </row>
    <row r="126" spans="1:5" x14ac:dyDescent="0.25">
      <c r="B126"/>
    </row>
    <row r="127" spans="1:5" x14ac:dyDescent="0.25">
      <c r="B127"/>
    </row>
    <row r="128" spans="1:5" x14ac:dyDescent="0.25">
      <c r="B128"/>
    </row>
    <row r="129" spans="2:2" x14ac:dyDescent="0.25">
      <c r="B129"/>
    </row>
    <row r="130" spans="2:2" x14ac:dyDescent="0.25">
      <c r="B130"/>
    </row>
  </sheetData>
  <mergeCells count="27">
    <mergeCell ref="D109:E109"/>
    <mergeCell ref="D107:E107"/>
    <mergeCell ref="D108:E108"/>
    <mergeCell ref="D106:E106"/>
    <mergeCell ref="A104:E104"/>
    <mergeCell ref="D105:E105"/>
    <mergeCell ref="D111:E111"/>
    <mergeCell ref="D112:E112"/>
    <mergeCell ref="D113:E113"/>
    <mergeCell ref="D114:E114"/>
    <mergeCell ref="A1:E1"/>
    <mergeCell ref="A2:E2"/>
    <mergeCell ref="A7:E7"/>
    <mergeCell ref="C10:E10"/>
    <mergeCell ref="A12:E12"/>
    <mergeCell ref="C15:E15"/>
    <mergeCell ref="A17:E17"/>
    <mergeCell ref="A67:E67"/>
    <mergeCell ref="A91:E91"/>
    <mergeCell ref="A101:B101"/>
    <mergeCell ref="D110:E110"/>
    <mergeCell ref="A102:B102"/>
    <mergeCell ref="D119:E119"/>
    <mergeCell ref="D118:E118"/>
    <mergeCell ref="D115:E115"/>
    <mergeCell ref="D116:E116"/>
    <mergeCell ref="D117:E117"/>
  </mergeCells>
  <phoneticPr fontId="11" type="noConversion"/>
  <conditionalFormatting sqref="E96">
    <cfRule type="duplicateValues" dxfId="47" priority="217"/>
  </conditionalFormatting>
  <conditionalFormatting sqref="E96">
    <cfRule type="duplicateValues" dxfId="46" priority="244"/>
  </conditionalFormatting>
  <conditionalFormatting sqref="E96">
    <cfRule type="duplicateValues" dxfId="45" priority="243"/>
  </conditionalFormatting>
  <conditionalFormatting sqref="E96">
    <cfRule type="duplicateValues" dxfId="44" priority="237"/>
  </conditionalFormatting>
  <conditionalFormatting sqref="E96">
    <cfRule type="duplicateValues" dxfId="43" priority="236"/>
  </conditionalFormatting>
  <conditionalFormatting sqref="E96">
    <cfRule type="duplicateValues" dxfId="42" priority="235"/>
  </conditionalFormatting>
  <conditionalFormatting sqref="E96">
    <cfRule type="duplicateValues" dxfId="41" priority="234"/>
  </conditionalFormatting>
  <conditionalFormatting sqref="E96">
    <cfRule type="duplicateValues" dxfId="40" priority="233"/>
  </conditionalFormatting>
  <conditionalFormatting sqref="E96">
    <cfRule type="duplicateValues" dxfId="39" priority="232"/>
  </conditionalFormatting>
  <conditionalFormatting sqref="E96">
    <cfRule type="duplicateValues" dxfId="38" priority="230"/>
    <cfRule type="duplicateValues" dxfId="37" priority="231"/>
  </conditionalFormatting>
  <conditionalFormatting sqref="E96">
    <cfRule type="duplicateValues" dxfId="36" priority="229"/>
  </conditionalFormatting>
  <conditionalFormatting sqref="E96">
    <cfRule type="duplicateValues" dxfId="35" priority="228"/>
  </conditionalFormatting>
  <conditionalFormatting sqref="E96">
    <cfRule type="duplicateValues" dxfId="34" priority="227"/>
  </conditionalFormatting>
  <conditionalFormatting sqref="E96">
    <cfRule type="duplicateValues" dxfId="33" priority="225"/>
    <cfRule type="duplicateValues" dxfId="32" priority="226"/>
  </conditionalFormatting>
  <conditionalFormatting sqref="E96">
    <cfRule type="duplicateValues" dxfId="31" priority="224"/>
  </conditionalFormatting>
  <conditionalFormatting sqref="E96">
    <cfRule type="duplicateValues" dxfId="30" priority="222"/>
    <cfRule type="duplicateValues" dxfId="29" priority="223"/>
  </conditionalFormatting>
  <conditionalFormatting sqref="E96">
    <cfRule type="duplicateValues" dxfId="28" priority="219"/>
    <cfRule type="duplicateValues" dxfId="27" priority="220"/>
    <cfRule type="duplicateValues" dxfId="26" priority="221"/>
  </conditionalFormatting>
  <conditionalFormatting sqref="E96">
    <cfRule type="duplicateValues" dxfId="25" priority="216"/>
  </conditionalFormatting>
  <conditionalFormatting sqref="E96">
    <cfRule type="duplicateValues" dxfId="24" priority="215"/>
  </conditionalFormatting>
  <conditionalFormatting sqref="E96">
    <cfRule type="duplicateValues" dxfId="23" priority="213"/>
    <cfRule type="duplicateValues" dxfId="22" priority="214"/>
  </conditionalFormatting>
  <conditionalFormatting sqref="E96">
    <cfRule type="duplicateValues" dxfId="21" priority="212"/>
  </conditionalFormatting>
  <conditionalFormatting sqref="B119">
    <cfRule type="duplicateValues" dxfId="20" priority="19"/>
  </conditionalFormatting>
  <conditionalFormatting sqref="B119">
    <cfRule type="duplicateValues" dxfId="19" priority="20"/>
  </conditionalFormatting>
  <conditionalFormatting sqref="B119">
    <cfRule type="duplicateValues" dxfId="18" priority="18"/>
  </conditionalFormatting>
  <conditionalFormatting sqref="B58:B62">
    <cfRule type="duplicateValues" dxfId="17" priority="10"/>
  </conditionalFormatting>
  <conditionalFormatting sqref="B58:B62">
    <cfRule type="duplicateValues" dxfId="16" priority="11"/>
  </conditionalFormatting>
  <conditionalFormatting sqref="B58:B62">
    <cfRule type="duplicateValues" dxfId="15" priority="9"/>
  </conditionalFormatting>
  <conditionalFormatting sqref="B19:B57">
    <cfRule type="duplicateValues" dxfId="14" priority="3"/>
  </conditionalFormatting>
  <conditionalFormatting sqref="B19:B57">
    <cfRule type="duplicateValues" dxfId="13" priority="4"/>
  </conditionalFormatting>
  <conditionalFormatting sqref="B19:B57">
    <cfRule type="duplicateValues" dxfId="12" priority="2"/>
  </conditionalFormatting>
  <conditionalFormatting sqref="B106:B115">
    <cfRule type="duplicateValues" dxfId="11" priority="1"/>
  </conditionalFormatting>
  <conditionalFormatting sqref="B118">
    <cfRule type="duplicateValues" dxfId="10" priority="275"/>
  </conditionalFormatting>
  <conditionalFormatting sqref="B120:B1048576 B63:B68 B89:B117 B1:B18">
    <cfRule type="duplicateValues" dxfId="9" priority="276"/>
  </conditionalFormatting>
  <conditionalFormatting sqref="B120:B1048576 B100:B104 B93:B98 B63:B67 B89:B91 B106:B117 B1:B18">
    <cfRule type="duplicateValues" dxfId="8" priority="282"/>
  </conditionalFormatting>
  <conditionalFormatting sqref="B120:B1048576">
    <cfRule type="duplicateValues" dxfId="7" priority="291"/>
  </conditionalFormatting>
  <conditionalFormatting sqref="B69:B88">
    <cfRule type="duplicateValues" dxfId="6" priority="298"/>
  </conditionalFormatting>
  <conditionalFormatting sqref="E96">
    <cfRule type="duplicateValues" dxfId="5" priority="299"/>
  </conditionalFormatting>
  <conditionalFormatting sqref="E96">
    <cfRule type="duplicateValues" dxfId="4" priority="300"/>
    <cfRule type="duplicateValues" dxfId="3" priority="301"/>
  </conditionalFormatting>
  <conditionalFormatting sqref="E96">
    <cfRule type="duplicateValues" dxfId="2" priority="302"/>
    <cfRule type="duplicateValues" dxfId="1" priority="303"/>
    <cfRule type="duplicateValues" dxfId="0" priority="30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2021-03-29T11:08:32Z</dcterms:modified>
</cp:coreProperties>
</file>