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Marzo\30\"/>
    </mc:Choice>
  </mc:AlternateContent>
  <bookViews>
    <workbookView xWindow="0" yWindow="0" windowWidth="28800" windowHeight="12270" activeTab="1"/>
  </bookViews>
  <sheets>
    <sheet name="Gráfico2" sheetId="2" r:id="rId1"/>
    <sheet name="Hoja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9" i="1" l="1"/>
  <c r="C197" i="1"/>
  <c r="C198" i="1"/>
  <c r="A197" i="1"/>
  <c r="A198" i="1"/>
  <c r="C194" i="1"/>
  <c r="C195" i="1"/>
  <c r="A194" i="1"/>
  <c r="A195" i="1"/>
  <c r="C192" i="1"/>
  <c r="C193" i="1"/>
  <c r="A192" i="1"/>
  <c r="A193" i="1"/>
  <c r="C190" i="1"/>
  <c r="C191" i="1"/>
  <c r="A190" i="1"/>
  <c r="A191" i="1"/>
  <c r="C188" i="1"/>
  <c r="A188" i="1"/>
  <c r="C189" i="1"/>
  <c r="C196" i="1"/>
  <c r="A189" i="1"/>
  <c r="A196" i="1"/>
  <c r="C167" i="1"/>
  <c r="A167" i="1"/>
  <c r="B107" i="1"/>
  <c r="B162" i="1"/>
  <c r="B144" i="1"/>
  <c r="C135" i="1"/>
  <c r="C136" i="1"/>
  <c r="C137" i="1"/>
  <c r="C138" i="1"/>
  <c r="C139" i="1"/>
  <c r="C140" i="1"/>
  <c r="A135" i="1"/>
  <c r="A136" i="1"/>
  <c r="A137" i="1"/>
  <c r="A138" i="1"/>
  <c r="A139" i="1"/>
  <c r="A140" i="1"/>
  <c r="C156" i="1"/>
  <c r="C157" i="1"/>
  <c r="C158" i="1"/>
  <c r="C159" i="1"/>
  <c r="C160" i="1"/>
  <c r="C161" i="1"/>
  <c r="A156" i="1"/>
  <c r="A157" i="1"/>
  <c r="A158" i="1"/>
  <c r="A159" i="1"/>
  <c r="A160" i="1"/>
  <c r="A161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C117" i="1"/>
  <c r="C118" i="1"/>
  <c r="C132" i="1"/>
  <c r="C133" i="1"/>
  <c r="C134" i="1"/>
  <c r="C141" i="1"/>
  <c r="C142" i="1"/>
  <c r="A118" i="1"/>
  <c r="A131" i="1"/>
  <c r="A132" i="1"/>
  <c r="A133" i="1"/>
  <c r="A134" i="1"/>
  <c r="A141" i="1"/>
  <c r="A174" i="1" l="1"/>
  <c r="A175" i="1"/>
  <c r="A176" i="1"/>
  <c r="C174" i="1"/>
  <c r="C175" i="1"/>
  <c r="C176" i="1"/>
  <c r="A155" i="1"/>
  <c r="C155" i="1"/>
  <c r="B94" i="1"/>
  <c r="C104" i="1"/>
  <c r="A104" i="1"/>
  <c r="C102" i="1"/>
  <c r="C103" i="1"/>
  <c r="C105" i="1"/>
  <c r="C106" i="1"/>
  <c r="A102" i="1"/>
  <c r="A103" i="1"/>
  <c r="A105" i="1"/>
  <c r="A106" i="1"/>
  <c r="C91" i="1"/>
  <c r="C92" i="1"/>
  <c r="A91" i="1"/>
  <c r="A92" i="1"/>
  <c r="A93" i="1"/>
  <c r="A90" i="1"/>
  <c r="C90" i="1"/>
  <c r="C93" i="1"/>
  <c r="C101" i="1"/>
  <c r="A101" i="1"/>
  <c r="C85" i="1"/>
  <c r="C86" i="1"/>
  <c r="C87" i="1"/>
  <c r="C88" i="1"/>
  <c r="C89" i="1"/>
  <c r="A85" i="1"/>
  <c r="A86" i="1"/>
  <c r="A87" i="1"/>
  <c r="A88" i="1"/>
  <c r="A89" i="1"/>
  <c r="B178" i="1"/>
  <c r="A152" i="1"/>
  <c r="A153" i="1"/>
  <c r="A154" i="1"/>
  <c r="C154" i="1"/>
  <c r="C143" i="1"/>
  <c r="A117" i="1"/>
  <c r="A142" i="1"/>
  <c r="A143" i="1"/>
  <c r="C80" i="1" l="1"/>
  <c r="C81" i="1"/>
  <c r="C82" i="1"/>
  <c r="A80" i="1"/>
  <c r="A81" i="1"/>
  <c r="A82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3" i="1"/>
  <c r="C84" i="1"/>
  <c r="A83" i="1"/>
  <c r="A84" i="1"/>
  <c r="C152" i="1"/>
  <c r="C153" i="1"/>
  <c r="C177" i="1" l="1"/>
  <c r="A177" i="1"/>
  <c r="C47" i="1"/>
  <c r="C48" i="1"/>
  <c r="C49" i="1"/>
  <c r="C50" i="1"/>
  <c r="C51" i="1"/>
  <c r="C52" i="1"/>
  <c r="C53" i="1"/>
  <c r="C54" i="1"/>
  <c r="C55" i="1"/>
  <c r="C56" i="1"/>
  <c r="A47" i="1"/>
  <c r="A48" i="1"/>
  <c r="A49" i="1"/>
  <c r="A50" i="1"/>
  <c r="A51" i="1"/>
  <c r="A52" i="1"/>
  <c r="A53" i="1"/>
  <c r="A54" i="1"/>
  <c r="A55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C98" i="1"/>
  <c r="C99" i="1"/>
  <c r="C100" i="1"/>
  <c r="A98" i="1"/>
  <c r="A99" i="1"/>
  <c r="A100" i="1"/>
  <c r="C113" i="1"/>
  <c r="C114" i="1"/>
  <c r="C115" i="1"/>
  <c r="C116" i="1"/>
  <c r="A113" i="1"/>
  <c r="A114" i="1"/>
  <c r="A115" i="1"/>
  <c r="A116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C186" i="1" l="1"/>
  <c r="C187" i="1"/>
  <c r="A186" i="1"/>
  <c r="A187" i="1"/>
  <c r="C112" i="1"/>
  <c r="A112" i="1"/>
  <c r="C10" i="1"/>
  <c r="C11" i="1"/>
  <c r="C12" i="1"/>
  <c r="C13" i="1"/>
  <c r="C14" i="1"/>
  <c r="C15" i="1"/>
  <c r="C16" i="1"/>
  <c r="C17" i="1"/>
  <c r="C18" i="1"/>
  <c r="C19" i="1"/>
  <c r="A10" i="1"/>
  <c r="A11" i="1"/>
  <c r="A12" i="1"/>
  <c r="A13" i="1"/>
  <c r="A14" i="1"/>
  <c r="A15" i="1"/>
  <c r="A16" i="1"/>
  <c r="A17" i="1"/>
  <c r="A18" i="1"/>
  <c r="A19" i="1"/>
  <c r="A111" i="1"/>
  <c r="C111" i="1"/>
  <c r="C185" i="1"/>
  <c r="A185" i="1"/>
  <c r="C151" i="1"/>
  <c r="C150" i="1"/>
  <c r="A151" i="1"/>
  <c r="A150" i="1"/>
  <c r="C171" i="1" l="1"/>
  <c r="C172" i="1"/>
  <c r="C173" i="1"/>
  <c r="A171" i="1"/>
  <c r="A172" i="1"/>
  <c r="A173" i="1"/>
  <c r="C170" i="1"/>
  <c r="A170" i="1"/>
  <c r="C169" i="1"/>
  <c r="A169" i="1"/>
  <c r="A149" i="1" l="1"/>
  <c r="C149" i="1"/>
  <c r="C9" i="1" l="1"/>
  <c r="A9" i="1"/>
  <c r="C168" i="1" l="1"/>
  <c r="A168" i="1"/>
  <c r="C166" i="1"/>
  <c r="A166" i="1"/>
  <c r="C148" i="1"/>
  <c r="A148" i="1"/>
  <c r="A181" i="1" l="1"/>
</calcChain>
</file>

<file path=xl/sharedStrings.xml><?xml version="1.0" encoding="utf-8"?>
<sst xmlns="http://schemas.openxmlformats.org/spreadsheetml/2006/main" count="280" uniqueCount="102">
  <si>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</si>
  <si>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</si>
  <si>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</si>
  <si>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</si>
  <si>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</si>
  <si>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</si>
  <si>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</si>
  <si>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</si>
  <si>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</si>
  <si>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</si>
  <si>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</si>
  <si>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</si>
  <si>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</si>
  <si>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Gavetas Vacías + Gavetas Fallando</t>
  </si>
  <si>
    <t>FUERA DE SERVICIO / GAVETAS DE RECHAZOS Y DEPOSITOS FULL</t>
  </si>
  <si>
    <t xml:space="preserve">FUERA DE SERVICIO / GAVETAS VACIAS + GAVETAS FALLANDO </t>
  </si>
  <si>
    <t>FUERA DE SERVICIO / SIN EFECTIVO</t>
  </si>
  <si>
    <t>EN OBSERVACION / CON FALLAS y GAVETAS VACIAS</t>
  </si>
  <si>
    <t xml:space="preserve">REPORTADOS / GAVETAS DE RECHAZO Y DEPOSITO FULL </t>
  </si>
  <si>
    <t>Gaveta de Rechazo Llena</t>
  </si>
  <si>
    <t>3 Gavetas Vacías</t>
  </si>
  <si>
    <t>Abastecido</t>
  </si>
  <si>
    <t>2 Gavetas Vacías y 1 Fallando</t>
  </si>
  <si>
    <t>Solucionado</t>
  </si>
  <si>
    <t>335837424 </t>
  </si>
  <si>
    <t>335837556 </t>
  </si>
  <si>
    <t>335837593 </t>
  </si>
  <si>
    <t>335837738 </t>
  </si>
  <si>
    <t>Gaveta de Deposito  Llena</t>
  </si>
  <si>
    <t>335837781 </t>
  </si>
  <si>
    <t>335837785 </t>
  </si>
  <si>
    <t>335837877 </t>
  </si>
  <si>
    <t>335837888 </t>
  </si>
  <si>
    <t>335837899 </t>
  </si>
  <si>
    <t>335837904 </t>
  </si>
  <si>
    <t>335837915 </t>
  </si>
  <si>
    <t>335837934 </t>
  </si>
  <si>
    <t>335837978 </t>
  </si>
  <si>
    <t>335838031 </t>
  </si>
  <si>
    <t>335838045 </t>
  </si>
  <si>
    <t>335838060 </t>
  </si>
  <si>
    <t>335838090 </t>
  </si>
  <si>
    <t>335838104 </t>
  </si>
  <si>
    <t>335838113 </t>
  </si>
  <si>
    <t>335838117 </t>
  </si>
  <si>
    <t>335838124 </t>
  </si>
  <si>
    <t>335838128 </t>
  </si>
  <si>
    <t>335838134 </t>
  </si>
  <si>
    <t>335838154 </t>
  </si>
  <si>
    <t>335838158 </t>
  </si>
  <si>
    <t>335838163 </t>
  </si>
  <si>
    <t>335838167 </t>
  </si>
  <si>
    <t>335838177 </t>
  </si>
  <si>
    <t>335838185 </t>
  </si>
  <si>
    <t>335838204 </t>
  </si>
  <si>
    <t>335838282 </t>
  </si>
  <si>
    <t>335837589</t>
  </si>
  <si>
    <t>335837781</t>
  </si>
  <si>
    <t>335837768 </t>
  </si>
  <si>
    <t>335838389 </t>
  </si>
  <si>
    <t>335838397 </t>
  </si>
  <si>
    <t>335838411 </t>
  </si>
  <si>
    <t>335838419 </t>
  </si>
  <si>
    <t>335838424 </t>
  </si>
  <si>
    <t>335838430 </t>
  </si>
  <si>
    <t>335838442 </t>
  </si>
  <si>
    <t>335838450 </t>
  </si>
  <si>
    <t>335838455 </t>
  </si>
  <si>
    <t>335838468 </t>
  </si>
  <si>
    <t>335838659 </t>
  </si>
  <si>
    <t>335838704 </t>
  </si>
  <si>
    <t>335838929</t>
  </si>
  <si>
    <t>335837710</t>
  </si>
  <si>
    <t>335838376</t>
  </si>
  <si>
    <t>335838244</t>
  </si>
  <si>
    <t>335837916</t>
  </si>
  <si>
    <t>335838210</t>
  </si>
  <si>
    <t>335837837</t>
  </si>
  <si>
    <t>335838945</t>
  </si>
  <si>
    <t>335838946</t>
  </si>
  <si>
    <t>335838947</t>
  </si>
  <si>
    <t>335838948</t>
  </si>
  <si>
    <t>335838949</t>
  </si>
  <si>
    <t>335838950</t>
  </si>
  <si>
    <t>335838951</t>
  </si>
  <si>
    <t>335838952</t>
  </si>
  <si>
    <t>335838953</t>
  </si>
  <si>
    <t>335838954</t>
  </si>
  <si>
    <t>335838955</t>
  </si>
  <si>
    <t>335838959</t>
  </si>
  <si>
    <t>335838960</t>
  </si>
  <si>
    <t>335838961</t>
  </si>
  <si>
    <t>335838962</t>
  </si>
  <si>
    <t>335838964</t>
  </si>
  <si>
    <t>335838966</t>
  </si>
  <si>
    <t>335838967</t>
  </si>
  <si>
    <t>335838970</t>
  </si>
  <si>
    <t>335838944</t>
  </si>
  <si>
    <t>335838957</t>
  </si>
  <si>
    <t>335838958</t>
  </si>
  <si>
    <t>335838963</t>
  </si>
  <si>
    <t>335838965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</si>
</sst>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6" fillId="6" borderId="10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6" fillId="6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363</v>
          </cell>
          <cell r="B822" t="str">
            <v>ATM S/M Bravo Villa Mella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topLeftCell="A88" zoomScale="80" zoomScaleNormal="80" workbookViewId="0">
      <selection activeCell="F99" sqref="F99"/>
    </sheetView>
  </sheetViews>
  <sheetFormatPr baseColWidth="10" defaultColWidth="52.7109375" defaultRowHeight="15" x14ac:dyDescent="0.25"/>
  <cols>
    <col min="1" max="1" width="25.7109375" bestFit="1" customWidth="1"/>
    <col min="2" max="2" width="18" style="7" bestFit="1" customWidth="1"/>
    <col min="3" max="3" width="57.42578125" bestFit="1" customWidth="1"/>
    <col min="4" max="4" width="39.28515625" bestFit="1" customWidth="1"/>
    <col min="5" max="5" width="24.28515625" customWidth="1"/>
  </cols>
  <sheetData>
    <row r="1" spans="1:5" ht="22.5" customHeight="1" x14ac:dyDescent="0.25">
      <c r="A1" s="54" t="s">
        <v>1</v>
      </c>
      <c r="B1" s="55"/>
      <c r="C1" s="55"/>
      <c r="D1" s="55"/>
      <c r="E1" s="56"/>
    </row>
    <row r="2" spans="1:5" ht="25.5" customHeight="1" x14ac:dyDescent="0.25">
      <c r="A2" s="57" t="s">
        <v>0</v>
      </c>
      <c r="B2" s="58"/>
      <c r="C2" s="58"/>
      <c r="D2" s="58"/>
      <c r="E2" s="59"/>
    </row>
    <row r="3" spans="1:5" ht="18" x14ac:dyDescent="0.25">
      <c r="B3" s="1"/>
      <c r="C3" s="1"/>
      <c r="D3" s="1"/>
      <c r="E3" s="14"/>
    </row>
    <row r="4" spans="1:5" ht="18.75" thickBot="1" x14ac:dyDescent="0.3">
      <c r="A4" s="11" t="s">
        <v>2</v>
      </c>
      <c r="B4" s="13">
        <v>44285.25</v>
      </c>
      <c r="C4" s="1"/>
      <c r="D4" s="1"/>
      <c r="E4" s="15"/>
    </row>
    <row r="5" spans="1:5" ht="18.75" thickBot="1" x14ac:dyDescent="0.3">
      <c r="A5" s="11" t="s">
        <v>3</v>
      </c>
      <c r="B5" s="13">
        <v>44285.708333333336</v>
      </c>
      <c r="C5" s="12"/>
      <c r="D5" s="1"/>
      <c r="E5" s="15"/>
    </row>
    <row r="6" spans="1:5" ht="18" x14ac:dyDescent="0.25">
      <c r="B6" s="1"/>
      <c r="C6" s="1"/>
      <c r="D6" s="1"/>
      <c r="E6" s="17"/>
    </row>
    <row r="7" spans="1:5" ht="18" customHeight="1" x14ac:dyDescent="0.25">
      <c r="A7" s="48" t="s">
        <v>4</v>
      </c>
      <c r="B7" s="49"/>
      <c r="C7" s="49"/>
      <c r="D7" s="49"/>
      <c r="E7" s="50"/>
    </row>
    <row r="8" spans="1:5" ht="18" x14ac:dyDescent="0.25">
      <c r="A8" s="2" t="s">
        <v>5</v>
      </c>
      <c r="B8" s="2" t="s">
        <v>6</v>
      </c>
      <c r="C8" s="2" t="s">
        <v>7</v>
      </c>
      <c r="D8" s="16" t="s">
        <v>8</v>
      </c>
      <c r="E8" s="2" t="s">
        <v>9</v>
      </c>
    </row>
    <row r="9" spans="1:5" ht="18" x14ac:dyDescent="0.25">
      <c r="A9" s="26" t="str">
        <f>VLOOKUP(B9,'[1]LISTADO ATM'!$A$2:$C$822,3,0)</f>
        <v>SUR</v>
      </c>
      <c r="B9" s="4">
        <v>781</v>
      </c>
      <c r="C9" s="4" t="str">
        <f>VLOOKUP(B9,'[1]LISTADO ATM'!$A$2:$B$822,2,0)</f>
        <v xml:space="preserve">ATM Estación Isla Barahona </v>
      </c>
      <c r="D9" s="21" t="s">
        <v>21</v>
      </c>
      <c r="E9" s="24">
        <v>335837735</v>
      </c>
    </row>
    <row r="10" spans="1:5" ht="18" x14ac:dyDescent="0.25">
      <c r="A10" s="26" t="str">
        <f>VLOOKUP(B10,'[1]LISTADO ATM'!$A$2:$C$822,3,0)</f>
        <v>DISTRITO NACIONAL</v>
      </c>
      <c r="B10" s="4">
        <v>735</v>
      </c>
      <c r="C10" s="4" t="str">
        <f>VLOOKUP(B10,'[1]LISTADO ATM'!$A$2:$B$822,2,0)</f>
        <v xml:space="preserve">ATM Oficina Independencia II  </v>
      </c>
      <c r="D10" s="21" t="s">
        <v>21</v>
      </c>
      <c r="E10" s="24">
        <v>335837581</v>
      </c>
    </row>
    <row r="11" spans="1:5" ht="18" x14ac:dyDescent="0.25">
      <c r="A11" s="26" t="str">
        <f>VLOOKUP(B11,'[1]LISTADO ATM'!$A$2:$C$822,3,0)</f>
        <v>NORTE</v>
      </c>
      <c r="B11" s="4">
        <v>157</v>
      </c>
      <c r="C11" s="4" t="str">
        <f>VLOOKUP(B11,'[1]LISTADO ATM'!$A$2:$B$822,2,0)</f>
        <v xml:space="preserve">ATM Oficina Samaná </v>
      </c>
      <c r="D11" s="21" t="s">
        <v>21</v>
      </c>
      <c r="E11" s="24">
        <v>335837769</v>
      </c>
    </row>
    <row r="12" spans="1:5" ht="18" x14ac:dyDescent="0.25">
      <c r="A12" s="26" t="str">
        <f>VLOOKUP(B12,'[1]LISTADO ATM'!$A$2:$C$822,3,0)</f>
        <v>NORTE</v>
      </c>
      <c r="B12" s="4">
        <v>950</v>
      </c>
      <c r="C12" s="4" t="str">
        <f>VLOOKUP(B12,'[1]LISTADO ATM'!$A$2:$B$822,2,0)</f>
        <v xml:space="preserve">ATM Oficina Monterrico </v>
      </c>
      <c r="D12" s="21" t="s">
        <v>21</v>
      </c>
      <c r="E12" s="24">
        <v>335836374</v>
      </c>
    </row>
    <row r="13" spans="1:5" ht="18" x14ac:dyDescent="0.25">
      <c r="A13" s="26" t="str">
        <f>VLOOKUP(B13,'[1]LISTADO ATM'!$A$2:$C$822,3,0)</f>
        <v>DISTRITO NACIONAL</v>
      </c>
      <c r="B13" s="4">
        <v>514</v>
      </c>
      <c r="C13" s="4" t="str">
        <f>VLOOKUP(B13,'[1]LISTADO ATM'!$A$2:$B$822,2,0)</f>
        <v>ATM Autoservicio Charles de Gaulle</v>
      </c>
      <c r="D13" s="21" t="s">
        <v>21</v>
      </c>
      <c r="E13" s="24">
        <v>335837043</v>
      </c>
    </row>
    <row r="14" spans="1:5" ht="18" x14ac:dyDescent="0.25">
      <c r="A14" s="26" t="str">
        <f>VLOOKUP(B14,'[1]LISTADO ATM'!$A$2:$C$822,3,0)</f>
        <v>DISTRITO NACIONAL</v>
      </c>
      <c r="B14" s="4">
        <v>568</v>
      </c>
      <c r="C14" s="4" t="str">
        <f>VLOOKUP(B14,'[1]LISTADO ATM'!$A$2:$B$822,2,0)</f>
        <v xml:space="preserve">ATM Ministerio de Educación </v>
      </c>
      <c r="D14" s="21" t="s">
        <v>21</v>
      </c>
      <c r="E14" s="24">
        <v>335837060</v>
      </c>
    </row>
    <row r="15" spans="1:5" ht="18" x14ac:dyDescent="0.25">
      <c r="A15" s="26" t="str">
        <f>VLOOKUP(B15,'[1]LISTADO ATM'!$A$2:$C$822,3,0)</f>
        <v>NORTE</v>
      </c>
      <c r="B15" s="4">
        <v>712</v>
      </c>
      <c r="C15" s="4" t="str">
        <f>VLOOKUP(B15,'[1]LISTADO ATM'!$A$2:$B$822,2,0)</f>
        <v xml:space="preserve">ATM Oficina Imbert </v>
      </c>
      <c r="D15" s="21" t="s">
        <v>21</v>
      </c>
      <c r="E15" s="24">
        <v>335837179</v>
      </c>
    </row>
    <row r="16" spans="1:5" ht="18" x14ac:dyDescent="0.25">
      <c r="A16" s="26" t="str">
        <f>VLOOKUP(B16,'[1]LISTADO ATM'!$A$2:$C$822,3,0)</f>
        <v>SUR</v>
      </c>
      <c r="B16" s="4">
        <v>403</v>
      </c>
      <c r="C16" s="4" t="str">
        <f>VLOOKUP(B16,'[1]LISTADO ATM'!$A$2:$B$822,2,0)</f>
        <v xml:space="preserve">ATM Oficina Vicente Noble </v>
      </c>
      <c r="D16" s="21" t="s">
        <v>21</v>
      </c>
      <c r="E16" s="24">
        <v>335837382</v>
      </c>
    </row>
    <row r="17" spans="1:5" ht="18" x14ac:dyDescent="0.25">
      <c r="A17" s="26" t="str">
        <f>VLOOKUP(B17,'[1]LISTADO ATM'!$A$2:$C$822,3,0)</f>
        <v>NORTE</v>
      </c>
      <c r="B17" s="4">
        <v>687</v>
      </c>
      <c r="C17" s="4" t="str">
        <f>VLOOKUP(B17,'[1]LISTADO ATM'!$A$2:$B$822,2,0)</f>
        <v>ATM Oficina Monterrico II</v>
      </c>
      <c r="D17" s="21" t="s">
        <v>21</v>
      </c>
      <c r="E17" s="24">
        <v>335837392</v>
      </c>
    </row>
    <row r="18" spans="1:5" ht="18" x14ac:dyDescent="0.25">
      <c r="A18" s="26" t="str">
        <f>VLOOKUP(B18,'[1]LISTADO ATM'!$A$2:$C$822,3,0)</f>
        <v>ESTE</v>
      </c>
      <c r="B18" s="4">
        <v>268</v>
      </c>
      <c r="C18" s="4" t="str">
        <f>VLOOKUP(B18,'[1]LISTADO ATM'!$A$2:$B$822,2,0)</f>
        <v xml:space="preserve">ATM Autobanco La Altagracia (Higuey) </v>
      </c>
      <c r="D18" s="21" t="s">
        <v>21</v>
      </c>
      <c r="E18" s="24">
        <v>335837716</v>
      </c>
    </row>
    <row r="19" spans="1:5" ht="18" x14ac:dyDescent="0.25">
      <c r="A19" s="26" t="str">
        <f>VLOOKUP(B19,'[1]LISTADO ATM'!$A$2:$C$822,3,0)</f>
        <v>ESTE</v>
      </c>
      <c r="B19" s="4">
        <v>772</v>
      </c>
      <c r="C19" s="4" t="str">
        <f>VLOOKUP(B19,'[1]LISTADO ATM'!$A$2:$B$822,2,0)</f>
        <v xml:space="preserve">ATM UNP Yamasá </v>
      </c>
      <c r="D19" s="21" t="s">
        <v>21</v>
      </c>
      <c r="E19" s="24">
        <v>335837750</v>
      </c>
    </row>
    <row r="20" spans="1:5" ht="18" x14ac:dyDescent="0.25">
      <c r="A20" s="26" t="str">
        <f>VLOOKUP(B20,'[1]LISTADO ATM'!$A$2:$C$822,3,0)</f>
        <v>DISTRITO NACIONAL</v>
      </c>
      <c r="B20" s="4">
        <v>791</v>
      </c>
      <c r="C20" s="4" t="str">
        <f>VLOOKUP(B20,'[1]LISTADO ATM'!$A$2:$B$822,2,0)</f>
        <v xml:space="preserve">ATM Oficina Sans Soucí </v>
      </c>
      <c r="D20" s="21" t="s">
        <v>21</v>
      </c>
      <c r="E20" s="33" t="s">
        <v>56</v>
      </c>
    </row>
    <row r="21" spans="1:5" ht="18" x14ac:dyDescent="0.25">
      <c r="A21" s="26" t="str">
        <f>VLOOKUP(B21,'[1]LISTADO ATM'!$A$2:$C$822,3,0)</f>
        <v>ESTE</v>
      </c>
      <c r="B21" s="4">
        <v>345</v>
      </c>
      <c r="C21" s="4" t="str">
        <f>VLOOKUP(B21,'[1]LISTADO ATM'!$A$2:$B$822,2,0)</f>
        <v>ATM Ofic. Yamasa II</v>
      </c>
      <c r="D21" s="21" t="s">
        <v>21</v>
      </c>
      <c r="E21" s="31" t="s">
        <v>58</v>
      </c>
    </row>
    <row r="22" spans="1:5" ht="18" x14ac:dyDescent="0.25">
      <c r="A22" s="26" t="str">
        <f>VLOOKUP(B22,'[1]LISTADO ATM'!$A$2:$C$822,3,0)</f>
        <v>NORTE</v>
      </c>
      <c r="B22" s="4">
        <v>882</v>
      </c>
      <c r="C22" s="4" t="str">
        <f>VLOOKUP(B22,'[1]LISTADO ATM'!$A$2:$B$822,2,0)</f>
        <v xml:space="preserve">ATM Oficina Moca II </v>
      </c>
      <c r="D22" s="21" t="s">
        <v>21</v>
      </c>
      <c r="E22" s="31">
        <v>335837719</v>
      </c>
    </row>
    <row r="23" spans="1:5" ht="18" x14ac:dyDescent="0.25">
      <c r="A23" s="26" t="str">
        <f>VLOOKUP(B23,'[1]LISTADO ATM'!$A$2:$C$822,3,0)</f>
        <v>ESTE</v>
      </c>
      <c r="B23" s="4">
        <v>631</v>
      </c>
      <c r="C23" s="4" t="str">
        <f>VLOOKUP(B23,'[1]LISTADO ATM'!$A$2:$B$822,2,0)</f>
        <v xml:space="preserve">ATM ASOCODEQUI (San Pedro) </v>
      </c>
      <c r="D23" s="21" t="s">
        <v>21</v>
      </c>
      <c r="E23" s="33" t="s">
        <v>57</v>
      </c>
    </row>
    <row r="24" spans="1:5" ht="18" x14ac:dyDescent="0.25">
      <c r="A24" s="26" t="str">
        <f>VLOOKUP(B24,'[1]LISTADO ATM'!$A$2:$C$822,3,0)</f>
        <v>NORTE</v>
      </c>
      <c r="B24" s="4">
        <v>350</v>
      </c>
      <c r="C24" s="4" t="str">
        <f>VLOOKUP(B24,'[1]LISTADO ATM'!$A$2:$B$822,2,0)</f>
        <v xml:space="preserve">ATM Oficina Villa Tapia </v>
      </c>
      <c r="D24" s="21" t="s">
        <v>21</v>
      </c>
      <c r="E24" s="31" t="s">
        <v>26</v>
      </c>
    </row>
    <row r="25" spans="1:5" ht="18" x14ac:dyDescent="0.25">
      <c r="A25" s="26" t="str">
        <f>VLOOKUP(B25,'[1]LISTADO ATM'!$A$2:$C$822,3,0)</f>
        <v>ESTE</v>
      </c>
      <c r="B25" s="4">
        <v>742</v>
      </c>
      <c r="C25" s="4" t="str">
        <f>VLOOKUP(B25,'[1]LISTADO ATM'!$A$2:$B$822,2,0)</f>
        <v xml:space="preserve">ATM Oficina Plaza del Rey (La Romana) </v>
      </c>
      <c r="D25" s="21" t="s">
        <v>21</v>
      </c>
      <c r="E25" s="24">
        <v>335836380</v>
      </c>
    </row>
    <row r="26" spans="1:5" ht="18" x14ac:dyDescent="0.25">
      <c r="A26" s="26" t="str">
        <f>VLOOKUP(B26,'[1]LISTADO ATM'!$A$2:$C$822,3,0)</f>
        <v>DISTRITO NACIONAL</v>
      </c>
      <c r="B26" s="4">
        <v>24</v>
      </c>
      <c r="C26" s="4" t="str">
        <f>VLOOKUP(B26,'[1]LISTADO ATM'!$A$2:$B$822,2,0)</f>
        <v xml:space="preserve">ATM Oficina Eusebio Manzueta </v>
      </c>
      <c r="D26" s="21" t="s">
        <v>21</v>
      </c>
      <c r="E26" s="24">
        <v>335837022</v>
      </c>
    </row>
    <row r="27" spans="1:5" ht="18" x14ac:dyDescent="0.25">
      <c r="A27" s="26" t="str">
        <f>VLOOKUP(B27,'[1]LISTADO ATM'!$A$2:$C$822,3,0)</f>
        <v>DISTRITO NACIONAL</v>
      </c>
      <c r="B27" s="4">
        <v>946</v>
      </c>
      <c r="C27" s="4" t="str">
        <f>VLOOKUP(B27,'[1]LISTADO ATM'!$A$2:$B$822,2,0)</f>
        <v xml:space="preserve">ATM Oficina Núñez de Cáceres I </v>
      </c>
      <c r="D27" s="21" t="s">
        <v>21</v>
      </c>
      <c r="E27" s="24">
        <v>335837047</v>
      </c>
    </row>
    <row r="28" spans="1:5" ht="18" x14ac:dyDescent="0.25">
      <c r="A28" s="26" t="str">
        <f>VLOOKUP(B28,'[1]LISTADO ATM'!$A$2:$C$822,3,0)</f>
        <v>DISTRITO NACIONAL</v>
      </c>
      <c r="B28" s="4">
        <v>165</v>
      </c>
      <c r="C28" s="4" t="str">
        <f>VLOOKUP(B28,'[1]LISTADO ATM'!$A$2:$B$822,2,0)</f>
        <v>ATM Autoservicio Megacentro</v>
      </c>
      <c r="D28" s="21" t="s">
        <v>21</v>
      </c>
      <c r="E28" s="24">
        <v>335837359</v>
      </c>
    </row>
    <row r="29" spans="1:5" ht="18" x14ac:dyDescent="0.25">
      <c r="A29" s="26" t="str">
        <f>VLOOKUP(B29,'[1]LISTADO ATM'!$A$2:$C$822,3,0)</f>
        <v>DISTRITO NACIONAL</v>
      </c>
      <c r="B29" s="4">
        <v>246</v>
      </c>
      <c r="C29" s="4" t="str">
        <f>VLOOKUP(B29,'[1]LISTADO ATM'!$A$2:$B$822,2,0)</f>
        <v xml:space="preserve">ATM Oficina Torre BR (Lobby) </v>
      </c>
      <c r="D29" s="21" t="s">
        <v>21</v>
      </c>
      <c r="E29" s="24">
        <v>335837402</v>
      </c>
    </row>
    <row r="30" spans="1:5" ht="18" x14ac:dyDescent="0.25">
      <c r="A30" s="26" t="str">
        <f>VLOOKUP(B30,'[1]LISTADO ATM'!$A$2:$C$822,3,0)</f>
        <v>ESTE</v>
      </c>
      <c r="B30" s="4">
        <v>843</v>
      </c>
      <c r="C30" s="4" t="str">
        <f>VLOOKUP(B30,'[1]LISTADO ATM'!$A$2:$B$822,2,0)</f>
        <v xml:space="preserve">ATM Oficina Romana Centro </v>
      </c>
      <c r="D30" s="21" t="s">
        <v>21</v>
      </c>
      <c r="E30" s="24">
        <v>335837585</v>
      </c>
    </row>
    <row r="31" spans="1:5" ht="18" x14ac:dyDescent="0.25">
      <c r="A31" s="26" t="str">
        <f>VLOOKUP(B31,'[1]LISTADO ATM'!$A$2:$C$822,3,0)</f>
        <v>NORTE</v>
      </c>
      <c r="B31" s="4">
        <v>857</v>
      </c>
      <c r="C31" s="4" t="str">
        <f>VLOOKUP(B31,'[1]LISTADO ATM'!$A$2:$B$822,2,0)</f>
        <v xml:space="preserve">ATM Oficina Los Alamos </v>
      </c>
      <c r="D31" s="21" t="s">
        <v>21</v>
      </c>
      <c r="E31" s="24">
        <v>335837592</v>
      </c>
    </row>
    <row r="32" spans="1:5" ht="18" x14ac:dyDescent="0.25">
      <c r="A32" s="26" t="str">
        <f>VLOOKUP(B32,'[1]LISTADO ATM'!$A$2:$C$822,3,0)</f>
        <v>NORTE</v>
      </c>
      <c r="B32" s="4">
        <v>373</v>
      </c>
      <c r="C32" s="4" t="str">
        <f>VLOOKUP(B32,'[1]LISTADO ATM'!$A$2:$B$822,2,0)</f>
        <v>S/M Tangui Nagua</v>
      </c>
      <c r="D32" s="21" t="s">
        <v>21</v>
      </c>
      <c r="E32" s="24">
        <v>335837711</v>
      </c>
    </row>
    <row r="33" spans="1:5" ht="18" x14ac:dyDescent="0.25">
      <c r="A33" s="26" t="str">
        <f>VLOOKUP(B33,'[1]LISTADO ATM'!$A$2:$C$822,3,0)</f>
        <v>ESTE</v>
      </c>
      <c r="B33" s="4">
        <v>651</v>
      </c>
      <c r="C33" s="4" t="str">
        <f>VLOOKUP(B33,'[1]LISTADO ATM'!$A$2:$B$822,2,0)</f>
        <v>ATM Eco Petroleo Romana</v>
      </c>
      <c r="D33" s="21" t="s">
        <v>21</v>
      </c>
      <c r="E33" s="24">
        <v>335837713</v>
      </c>
    </row>
    <row r="34" spans="1:5" ht="18" x14ac:dyDescent="0.25">
      <c r="A34" s="26" t="str">
        <f>VLOOKUP(B34,'[1]LISTADO ATM'!$A$2:$C$822,3,0)</f>
        <v>SUR</v>
      </c>
      <c r="B34" s="4">
        <v>342</v>
      </c>
      <c r="C34" s="4" t="str">
        <f>VLOOKUP(B34,'[1]LISTADO ATM'!$A$2:$B$822,2,0)</f>
        <v>ATM Oficina Obras Públicas Azua</v>
      </c>
      <c r="D34" s="21" t="s">
        <v>21</v>
      </c>
      <c r="E34" s="24" t="s">
        <v>27</v>
      </c>
    </row>
    <row r="35" spans="1:5" ht="18" x14ac:dyDescent="0.25">
      <c r="A35" s="26" t="str">
        <f>VLOOKUP(B35,'[1]LISTADO ATM'!$A$2:$C$822,3,0)</f>
        <v>NORTE</v>
      </c>
      <c r="B35" s="4">
        <v>731</v>
      </c>
      <c r="C35" s="4" t="str">
        <f>VLOOKUP(B35,'[1]LISTADO ATM'!$A$2:$B$822,2,0)</f>
        <v xml:space="preserve">ATM UNP Villa González </v>
      </c>
      <c r="D35" s="21" t="s">
        <v>21</v>
      </c>
      <c r="E35" s="24" t="s">
        <v>30</v>
      </c>
    </row>
    <row r="36" spans="1:5" ht="18" x14ac:dyDescent="0.25">
      <c r="A36" s="26" t="str">
        <f>VLOOKUP(B36,'[1]LISTADO ATM'!$A$2:$C$822,3,0)</f>
        <v>DISTRITO NACIONAL</v>
      </c>
      <c r="B36" s="4">
        <v>192</v>
      </c>
      <c r="C36" s="4" t="str">
        <f>VLOOKUP(B36,'[1]LISTADO ATM'!$A$2:$B$822,2,0)</f>
        <v xml:space="preserve">ATM Autobanco Luperón II </v>
      </c>
      <c r="D36" s="21" t="s">
        <v>21</v>
      </c>
      <c r="E36" s="24" t="s">
        <v>31</v>
      </c>
    </row>
    <row r="37" spans="1:5" ht="18" x14ac:dyDescent="0.25">
      <c r="A37" s="26" t="str">
        <f>VLOOKUP(B37,'[1]LISTADO ATM'!$A$2:$C$822,3,0)</f>
        <v>DISTRITO NACIONAL</v>
      </c>
      <c r="B37" s="4">
        <v>355</v>
      </c>
      <c r="C37" s="4" t="str">
        <f>VLOOKUP(B37,'[1]LISTADO ATM'!$A$2:$B$822,2,0)</f>
        <v xml:space="preserve">ATM UNP Metro II </v>
      </c>
      <c r="D37" s="21" t="s">
        <v>21</v>
      </c>
      <c r="E37" s="24" t="s">
        <v>32</v>
      </c>
    </row>
    <row r="38" spans="1:5" ht="18" x14ac:dyDescent="0.25">
      <c r="A38" s="26" t="str">
        <f>VLOOKUP(B38,'[1]LISTADO ATM'!$A$2:$C$822,3,0)</f>
        <v>DISTRITO NACIONAL</v>
      </c>
      <c r="B38" s="4">
        <v>676</v>
      </c>
      <c r="C38" s="4" t="str">
        <f>VLOOKUP(B38,'[1]LISTADO ATM'!$A$2:$B$822,2,0)</f>
        <v>ATM S/M Bravo Colina Del Oeste</v>
      </c>
      <c r="D38" s="21" t="s">
        <v>21</v>
      </c>
      <c r="E38" s="24" t="s">
        <v>33</v>
      </c>
    </row>
    <row r="39" spans="1:5" ht="18" x14ac:dyDescent="0.25">
      <c r="A39" s="26" t="str">
        <f>VLOOKUP(B39,'[1]LISTADO ATM'!$A$2:$C$822,3,0)</f>
        <v>ESTE</v>
      </c>
      <c r="B39" s="4">
        <v>612</v>
      </c>
      <c r="C39" s="4" t="str">
        <f>VLOOKUP(B39,'[1]LISTADO ATM'!$A$2:$B$822,2,0)</f>
        <v xml:space="preserve">ATM Plaza Orense (La Romana) </v>
      </c>
      <c r="D39" s="21" t="s">
        <v>21</v>
      </c>
      <c r="E39" s="24" t="s">
        <v>34</v>
      </c>
    </row>
    <row r="40" spans="1:5" ht="18" x14ac:dyDescent="0.25">
      <c r="A40" s="26" t="str">
        <f>VLOOKUP(B40,'[1]LISTADO ATM'!$A$2:$C$822,3,0)</f>
        <v>DISTRITO NACIONAL</v>
      </c>
      <c r="B40" s="4">
        <v>549</v>
      </c>
      <c r="C40" s="4" t="str">
        <f>VLOOKUP(B40,'[1]LISTADO ATM'!$A$2:$B$822,2,0)</f>
        <v xml:space="preserve">ATM Ministerio de Turismo (Oficinas Gubernamentales) </v>
      </c>
      <c r="D40" s="21" t="s">
        <v>21</v>
      </c>
      <c r="E40" s="24" t="s">
        <v>36</v>
      </c>
    </row>
    <row r="41" spans="1:5" ht="18" x14ac:dyDescent="0.25">
      <c r="A41" s="26" t="str">
        <f>VLOOKUP(B41,'[1]LISTADO ATM'!$A$2:$C$822,3,0)</f>
        <v>DISTRITO NACIONAL</v>
      </c>
      <c r="B41" s="4">
        <v>331</v>
      </c>
      <c r="C41" s="4" t="str">
        <f>VLOOKUP(B41,'[1]LISTADO ATM'!$A$2:$B$822,2,0)</f>
        <v>ATM Ayuntamiento Sto. Dgo. Este</v>
      </c>
      <c r="D41" s="21" t="s">
        <v>21</v>
      </c>
      <c r="E41" s="24" t="s">
        <v>43</v>
      </c>
    </row>
    <row r="42" spans="1:5" ht="18" x14ac:dyDescent="0.25">
      <c r="A42" s="26" t="str">
        <f>VLOOKUP(B42,'[1]LISTADO ATM'!$A$2:$C$822,3,0)</f>
        <v>DISTRITO NACIONAL</v>
      </c>
      <c r="B42" s="4">
        <v>887</v>
      </c>
      <c r="C42" s="4" t="str">
        <f>VLOOKUP(B42,'[1]LISTADO ATM'!$A$2:$B$822,2,0)</f>
        <v>ATM S/M Bravo Los Proceres</v>
      </c>
      <c r="D42" s="21" t="s">
        <v>21</v>
      </c>
      <c r="E42" s="24" t="s">
        <v>50</v>
      </c>
    </row>
    <row r="43" spans="1:5" ht="18" x14ac:dyDescent="0.25">
      <c r="A43" s="26" t="str">
        <f>VLOOKUP(B43,'[1]LISTADO ATM'!$A$2:$C$822,3,0)</f>
        <v>DISTRITO NACIONAL</v>
      </c>
      <c r="B43" s="4">
        <v>557</v>
      </c>
      <c r="C43" s="4" t="str">
        <f>VLOOKUP(B43,'[1]LISTADO ATM'!$A$2:$B$822,2,0)</f>
        <v xml:space="preserve">ATM Multicentro La Sirena Ave. Mella </v>
      </c>
      <c r="D43" s="21" t="s">
        <v>21</v>
      </c>
      <c r="E43" s="24" t="s">
        <v>51</v>
      </c>
    </row>
    <row r="44" spans="1:5" ht="18" x14ac:dyDescent="0.25">
      <c r="A44" s="26" t="str">
        <f>VLOOKUP(B44,'[1]LISTADO ATM'!$A$2:$C$822,3,0)</f>
        <v>DISTRITO NACIONAL</v>
      </c>
      <c r="B44" s="4">
        <v>684</v>
      </c>
      <c r="C44" s="4" t="str">
        <f>VLOOKUP(B44,'[1]LISTADO ATM'!$A$2:$B$822,2,0)</f>
        <v>ATM Estación Texaco Prolongación 27 Febrero</v>
      </c>
      <c r="D44" s="21" t="s">
        <v>21</v>
      </c>
      <c r="E44" s="24" t="s">
        <v>52</v>
      </c>
    </row>
    <row r="45" spans="1:5" ht="18" x14ac:dyDescent="0.25">
      <c r="A45" s="26" t="str">
        <f>VLOOKUP(B45,'[1]LISTADO ATM'!$A$2:$C$822,3,0)</f>
        <v>DISTRITO NACIONAL</v>
      </c>
      <c r="B45" s="4">
        <v>958</v>
      </c>
      <c r="C45" s="4" t="str">
        <f>VLOOKUP(B45,'[1]LISTADO ATM'!$A$2:$B$822,2,0)</f>
        <v xml:space="preserve">ATM Olé Aut. San Isidro </v>
      </c>
      <c r="D45" s="21" t="s">
        <v>21</v>
      </c>
      <c r="E45" s="24" t="s">
        <v>61</v>
      </c>
    </row>
    <row r="46" spans="1:5" ht="18" x14ac:dyDescent="0.25">
      <c r="A46" s="26" t="str">
        <f>VLOOKUP(B46,'[1]LISTADO ATM'!$A$2:$C$822,3,0)</f>
        <v>SUR</v>
      </c>
      <c r="B46" s="4">
        <v>962</v>
      </c>
      <c r="C46" s="4" t="str">
        <f>VLOOKUP(B46,'[1]LISTADO ATM'!$A$2:$B$822,2,0)</f>
        <v xml:space="preserve">ATM Oficina Villa Ofelia II (San Juan) </v>
      </c>
      <c r="D46" s="21" t="s">
        <v>21</v>
      </c>
      <c r="E46" s="24" t="s">
        <v>62</v>
      </c>
    </row>
    <row r="47" spans="1:5" ht="18" x14ac:dyDescent="0.25">
      <c r="A47" s="26" t="str">
        <f>VLOOKUP(B47,'[1]LISTADO ATM'!$A$2:$C$822,3,0)</f>
        <v>SUR</v>
      </c>
      <c r="B47" s="4">
        <v>6</v>
      </c>
      <c r="C47" s="4" t="str">
        <f>VLOOKUP(B47,'[1]LISTADO ATM'!$A$2:$B$822,2,0)</f>
        <v xml:space="preserve">ATM Plaza WAO San Juan </v>
      </c>
      <c r="D47" s="21" t="s">
        <v>21</v>
      </c>
      <c r="E47" s="24" t="s">
        <v>63</v>
      </c>
    </row>
    <row r="48" spans="1:5" ht="18" x14ac:dyDescent="0.25">
      <c r="A48" s="26" t="str">
        <f>VLOOKUP(B48,'[1]LISTADO ATM'!$A$2:$C$822,3,0)</f>
        <v>ESTE</v>
      </c>
      <c r="B48" s="4">
        <v>158</v>
      </c>
      <c r="C48" s="4" t="str">
        <f>VLOOKUP(B48,'[1]LISTADO ATM'!$A$2:$B$822,2,0)</f>
        <v xml:space="preserve">ATM Oficina Romana Norte </v>
      </c>
      <c r="D48" s="21" t="s">
        <v>21</v>
      </c>
      <c r="E48" s="24" t="s">
        <v>64</v>
      </c>
    </row>
    <row r="49" spans="1:5" ht="18" x14ac:dyDescent="0.25">
      <c r="A49" s="26" t="str">
        <f>VLOOKUP(B49,'[1]LISTADO ATM'!$A$2:$C$822,3,0)</f>
        <v>ESTE</v>
      </c>
      <c r="B49" s="4">
        <v>842</v>
      </c>
      <c r="C49" s="4" t="str">
        <f>VLOOKUP(B49,'[1]LISTADO ATM'!$A$2:$B$822,2,0)</f>
        <v xml:space="preserve">ATM Plaza Orense II (La Romana) </v>
      </c>
      <c r="D49" s="21" t="s">
        <v>21</v>
      </c>
      <c r="E49" s="24" t="s">
        <v>66</v>
      </c>
    </row>
    <row r="50" spans="1:5" ht="18" x14ac:dyDescent="0.25">
      <c r="A50" s="26" t="str">
        <f>VLOOKUP(B50,'[1]LISTADO ATM'!$A$2:$C$822,3,0)</f>
        <v>DISTRITO NACIONAL</v>
      </c>
      <c r="B50" s="4">
        <v>900</v>
      </c>
      <c r="C50" s="4" t="str">
        <f>VLOOKUP(B50,'[1]LISTADO ATM'!$A$2:$B$822,2,0)</f>
        <v xml:space="preserve">ATM UNP Merca Santo Domingo </v>
      </c>
      <c r="D50" s="21" t="s">
        <v>21</v>
      </c>
      <c r="E50" s="24" t="s">
        <v>67</v>
      </c>
    </row>
    <row r="51" spans="1:5" ht="18" x14ac:dyDescent="0.25">
      <c r="A51" s="26" t="str">
        <f>VLOOKUP(B51,'[1]LISTADO ATM'!$A$2:$C$822,3,0)</f>
        <v>DISTRITO NACIONAL</v>
      </c>
      <c r="B51" s="4">
        <v>23</v>
      </c>
      <c r="C51" s="4" t="str">
        <f>VLOOKUP(B51,'[1]LISTADO ATM'!$A$2:$B$822,2,0)</f>
        <v xml:space="preserve">ATM Oficina México </v>
      </c>
      <c r="D51" s="21" t="s">
        <v>21</v>
      </c>
      <c r="E51" s="24" t="s">
        <v>49</v>
      </c>
    </row>
    <row r="52" spans="1:5" ht="18" x14ac:dyDescent="0.25">
      <c r="A52" s="26" t="str">
        <f>VLOOKUP(B52,'[1]LISTADO ATM'!$A$2:$C$822,3,0)</f>
        <v>DISTRITO NACIONAL</v>
      </c>
      <c r="B52" s="4">
        <v>354</v>
      </c>
      <c r="C52" s="4" t="str">
        <f>VLOOKUP(B52,'[1]LISTADO ATM'!$A$2:$B$822,2,0)</f>
        <v xml:space="preserve">ATM Oficina Núñez de Cáceres II </v>
      </c>
      <c r="D52" s="21" t="s">
        <v>21</v>
      </c>
      <c r="E52" s="24">
        <v>335836394</v>
      </c>
    </row>
    <row r="53" spans="1:5" ht="18" x14ac:dyDescent="0.25">
      <c r="A53" s="26" t="str">
        <f>VLOOKUP(B53,'[1]LISTADO ATM'!$A$2:$C$822,3,0)</f>
        <v>ESTE</v>
      </c>
      <c r="B53" s="4">
        <v>660</v>
      </c>
      <c r="C53" s="4" t="str">
        <f>VLOOKUP(B53,'[1]LISTADO ATM'!$A$2:$B$822,2,0)</f>
        <v>ATM Oficina Romana Norte II</v>
      </c>
      <c r="D53" s="21" t="s">
        <v>21</v>
      </c>
      <c r="E53" s="24">
        <v>335837684</v>
      </c>
    </row>
    <row r="54" spans="1:5" ht="18" x14ac:dyDescent="0.25">
      <c r="A54" s="26" t="str">
        <f>VLOOKUP(B54,'[1]LISTADO ATM'!$A$2:$C$822,3,0)</f>
        <v>DISTRITO NACIONAL</v>
      </c>
      <c r="B54" s="4">
        <v>325</v>
      </c>
      <c r="C54" s="4" t="str">
        <f>VLOOKUP(B54,'[1]LISTADO ATM'!$A$2:$B$822,2,0)</f>
        <v>ATM Casa Edwin</v>
      </c>
      <c r="D54" s="21" t="s">
        <v>21</v>
      </c>
      <c r="E54" s="24">
        <v>335835916</v>
      </c>
    </row>
    <row r="55" spans="1:5" ht="18" x14ac:dyDescent="0.25">
      <c r="A55" s="26" t="str">
        <f>VLOOKUP(B55,'[1]LISTADO ATM'!$A$2:$C$822,3,0)</f>
        <v>DISTRITO NACIONAL</v>
      </c>
      <c r="B55" s="4">
        <v>563</v>
      </c>
      <c r="C55" s="4" t="str">
        <f>VLOOKUP(B55,'[1]LISTADO ATM'!$A$2:$B$822,2,0)</f>
        <v xml:space="preserve">ATM Base Aérea San Isidro </v>
      </c>
      <c r="D55" s="21" t="s">
        <v>21</v>
      </c>
      <c r="E55" s="24">
        <v>335837580</v>
      </c>
    </row>
    <row r="56" spans="1:5" ht="18" x14ac:dyDescent="0.25">
      <c r="A56" s="26" t="str">
        <f>VLOOKUP(B56,'[1]LISTADO ATM'!$A$2:$C$822,3,0)</f>
        <v>SUR</v>
      </c>
      <c r="B56" s="4">
        <v>881</v>
      </c>
      <c r="C56" s="4" t="str">
        <f>VLOOKUP(B56,'[1]LISTADO ATM'!$A$2:$B$822,2,0)</f>
        <v xml:space="preserve">ATM UNP Yaguate (San Cristóbal) </v>
      </c>
      <c r="D56" s="21" t="s">
        <v>21</v>
      </c>
      <c r="E56" s="24">
        <v>335837051</v>
      </c>
    </row>
    <row r="57" spans="1:5" ht="18" x14ac:dyDescent="0.25">
      <c r="A57" s="26" t="str">
        <f>VLOOKUP(B57,'[1]LISTADO ATM'!$A$2:$C$822,3,0)</f>
        <v>ESTE</v>
      </c>
      <c r="B57" s="4">
        <v>480</v>
      </c>
      <c r="C57" s="4" t="str">
        <f>VLOOKUP(B57,'[1]LISTADO ATM'!$A$2:$B$822,2,0)</f>
        <v>ATM UNP Farmaconal Higuey</v>
      </c>
      <c r="D57" s="21" t="s">
        <v>21</v>
      </c>
      <c r="E57" s="24">
        <v>335836377</v>
      </c>
    </row>
    <row r="58" spans="1:5" ht="18" x14ac:dyDescent="0.25">
      <c r="A58" s="26" t="str">
        <f>VLOOKUP(B58,'[1]LISTADO ATM'!$A$2:$C$822,3,0)</f>
        <v>DISTRITO NACIONAL</v>
      </c>
      <c r="B58" s="4">
        <v>710</v>
      </c>
      <c r="C58" s="4" t="str">
        <f>VLOOKUP(B58,'[1]LISTADO ATM'!$A$2:$B$822,2,0)</f>
        <v xml:space="preserve">ATM S/M Soberano </v>
      </c>
      <c r="D58" s="21" t="s">
        <v>21</v>
      </c>
      <c r="E58" s="24">
        <v>335836378</v>
      </c>
    </row>
    <row r="59" spans="1:5" ht="18" x14ac:dyDescent="0.25">
      <c r="A59" s="26" t="str">
        <f>VLOOKUP(B59,'[1]LISTADO ATM'!$A$2:$C$822,3,0)</f>
        <v>ESTE</v>
      </c>
      <c r="B59" s="4">
        <v>824</v>
      </c>
      <c r="C59" s="4" t="str">
        <f>VLOOKUP(B59,'[1]LISTADO ATM'!$A$2:$B$822,2,0)</f>
        <v xml:space="preserve">ATM Multiplaza (Higuey) </v>
      </c>
      <c r="D59" s="21" t="s">
        <v>21</v>
      </c>
      <c r="E59" s="24">
        <v>335836390</v>
      </c>
    </row>
    <row r="60" spans="1:5" ht="18" x14ac:dyDescent="0.25">
      <c r="A60" s="26" t="str">
        <f>VLOOKUP(B60,'[1]LISTADO ATM'!$A$2:$C$822,3,0)</f>
        <v>SUR</v>
      </c>
      <c r="B60" s="4">
        <v>592</v>
      </c>
      <c r="C60" s="4" t="str">
        <f>VLOOKUP(B60,'[1]LISTADO ATM'!$A$2:$B$822,2,0)</f>
        <v xml:space="preserve">ATM Centro de Caja San Cristóbal I </v>
      </c>
      <c r="D60" s="21" t="s">
        <v>21</v>
      </c>
      <c r="E60" s="24">
        <v>335836430</v>
      </c>
    </row>
    <row r="61" spans="1:5" ht="18" x14ac:dyDescent="0.25">
      <c r="A61" s="26" t="str">
        <f>VLOOKUP(B61,'[1]LISTADO ATM'!$A$2:$C$822,3,0)</f>
        <v>SUR</v>
      </c>
      <c r="B61" s="4">
        <v>84</v>
      </c>
      <c r="C61" s="4" t="str">
        <f>VLOOKUP(B61,'[1]LISTADO ATM'!$A$2:$B$822,2,0)</f>
        <v xml:space="preserve">ATM Oficina Multicentro Sirena San Cristóbal </v>
      </c>
      <c r="D61" s="21" t="s">
        <v>21</v>
      </c>
      <c r="E61" s="24">
        <v>335836430</v>
      </c>
    </row>
    <row r="62" spans="1:5" ht="18" x14ac:dyDescent="0.25">
      <c r="A62" s="26" t="str">
        <f>VLOOKUP(B62,'[1]LISTADO ATM'!$A$2:$C$822,3,0)</f>
        <v>SUR</v>
      </c>
      <c r="B62" s="4">
        <v>995</v>
      </c>
      <c r="C62" s="4" t="str">
        <f>VLOOKUP(B62,'[1]LISTADO ATM'!$A$2:$B$822,2,0)</f>
        <v xml:space="preserve">ATM Oficina San Cristobal III (Lobby) </v>
      </c>
      <c r="D62" s="21" t="s">
        <v>21</v>
      </c>
      <c r="E62" s="24">
        <v>335837005</v>
      </c>
    </row>
    <row r="63" spans="1:5" ht="18" x14ac:dyDescent="0.25">
      <c r="A63" s="26" t="str">
        <f>VLOOKUP(B63,'[1]LISTADO ATM'!$A$2:$C$822,3,0)</f>
        <v>DISTRITO NACIONAL</v>
      </c>
      <c r="B63" s="4">
        <v>655</v>
      </c>
      <c r="C63" s="4" t="str">
        <f>VLOOKUP(B63,'[1]LISTADO ATM'!$A$2:$B$822,2,0)</f>
        <v>ATM Farmacia Sandra</v>
      </c>
      <c r="D63" s="21" t="s">
        <v>21</v>
      </c>
      <c r="E63" s="24">
        <v>335837765</v>
      </c>
    </row>
    <row r="64" spans="1:5" ht="18" x14ac:dyDescent="0.25">
      <c r="A64" s="26" t="str">
        <f>VLOOKUP(B64,'[1]LISTADO ATM'!$A$2:$C$822,3,0)</f>
        <v>DISTRITO NACIONAL</v>
      </c>
      <c r="B64" s="4">
        <v>826</v>
      </c>
      <c r="C64" s="4" t="str">
        <f>VLOOKUP(B64,'[1]LISTADO ATM'!$A$2:$B$822,2,0)</f>
        <v xml:space="preserve">ATM Oficina Diamond Plaza II </v>
      </c>
      <c r="D64" s="21" t="s">
        <v>21</v>
      </c>
      <c r="E64" s="24">
        <v>335837767</v>
      </c>
    </row>
    <row r="65" spans="1:5" ht="18" x14ac:dyDescent="0.25">
      <c r="A65" s="26" t="str">
        <f>VLOOKUP(B65,'[1]LISTADO ATM'!$A$2:$C$822,3,0)</f>
        <v>SUR</v>
      </c>
      <c r="B65" s="4">
        <v>825</v>
      </c>
      <c r="C65" s="4" t="str">
        <f>VLOOKUP(B65,'[1]LISTADO ATM'!$A$2:$B$822,2,0)</f>
        <v xml:space="preserve">ATM Estacion Eco Cibeles (Las Matas de Farfán) </v>
      </c>
      <c r="D65" s="21" t="s">
        <v>21</v>
      </c>
      <c r="E65" s="24" t="s">
        <v>29</v>
      </c>
    </row>
    <row r="66" spans="1:5" ht="18" x14ac:dyDescent="0.25">
      <c r="A66" s="26" t="str">
        <f>VLOOKUP(B66,'[1]LISTADO ATM'!$A$2:$C$822,3,0)</f>
        <v>NORTE</v>
      </c>
      <c r="B66" s="4">
        <v>956</v>
      </c>
      <c r="C66" s="4" t="str">
        <f>VLOOKUP(B66,'[1]LISTADO ATM'!$A$2:$B$822,2,0)</f>
        <v xml:space="preserve">ATM Autoservicio El Jaya (SFM) </v>
      </c>
      <c r="D66" s="21" t="s">
        <v>21</v>
      </c>
      <c r="E66" s="24" t="s">
        <v>35</v>
      </c>
    </row>
    <row r="67" spans="1:5" ht="18" x14ac:dyDescent="0.25">
      <c r="A67" s="26" t="str">
        <f>VLOOKUP(B67,'[1]LISTADO ATM'!$A$2:$C$822,3,0)</f>
        <v>DISTRITO NACIONAL</v>
      </c>
      <c r="B67" s="4">
        <v>194</v>
      </c>
      <c r="C67" s="4" t="str">
        <f>VLOOKUP(B67,'[1]LISTADO ATM'!$A$2:$B$822,2,0)</f>
        <v xml:space="preserve">ATM UNP Pantoja </v>
      </c>
      <c r="D67" s="21" t="s">
        <v>21</v>
      </c>
      <c r="E67" s="24" t="s">
        <v>37</v>
      </c>
    </row>
    <row r="68" spans="1:5" ht="18" x14ac:dyDescent="0.25">
      <c r="A68" s="26" t="str">
        <f>VLOOKUP(B68,'[1]LISTADO ATM'!$A$2:$C$822,3,0)</f>
        <v>NORTE</v>
      </c>
      <c r="B68" s="4">
        <v>151</v>
      </c>
      <c r="C68" s="4" t="str">
        <f>VLOOKUP(B68,'[1]LISTADO ATM'!$A$2:$B$822,2,0)</f>
        <v xml:space="preserve">ATM Oficina Nagua </v>
      </c>
      <c r="D68" s="21" t="s">
        <v>21</v>
      </c>
      <c r="E68" s="24" t="s">
        <v>41</v>
      </c>
    </row>
    <row r="69" spans="1:5" ht="18" x14ac:dyDescent="0.25">
      <c r="A69" s="26" t="str">
        <f>VLOOKUP(B69,'[1]LISTADO ATM'!$A$2:$C$822,3,0)</f>
        <v>DISTRITO NACIONAL</v>
      </c>
      <c r="B69" s="4">
        <v>486</v>
      </c>
      <c r="C69" s="4" t="str">
        <f>VLOOKUP(B69,'[1]LISTADO ATM'!$A$2:$B$822,2,0)</f>
        <v xml:space="preserve">ATM Olé La Caleta </v>
      </c>
      <c r="D69" s="21" t="s">
        <v>21</v>
      </c>
      <c r="E69" s="24" t="s">
        <v>42</v>
      </c>
    </row>
    <row r="70" spans="1:5" ht="18" x14ac:dyDescent="0.25">
      <c r="A70" s="26" t="str">
        <f>VLOOKUP(B70,'[1]LISTADO ATM'!$A$2:$C$822,3,0)</f>
        <v>NORTE</v>
      </c>
      <c r="B70" s="4">
        <v>333</v>
      </c>
      <c r="C70" s="4" t="str">
        <f>VLOOKUP(B70,'[1]LISTADO ATM'!$A$2:$B$822,2,0)</f>
        <v>ATM Oficina Turey Maimón</v>
      </c>
      <c r="D70" s="21" t="s">
        <v>21</v>
      </c>
      <c r="E70" s="24" t="s">
        <v>44</v>
      </c>
    </row>
    <row r="71" spans="1:5" ht="18" x14ac:dyDescent="0.25">
      <c r="A71" s="26" t="str">
        <f>VLOOKUP(B71,'[1]LISTADO ATM'!$A$2:$C$822,3,0)</f>
        <v>DISTRITO NACIONAL</v>
      </c>
      <c r="B71" s="4">
        <v>567</v>
      </c>
      <c r="C71" s="4" t="str">
        <f>VLOOKUP(B71,'[1]LISTADO ATM'!$A$2:$B$822,2,0)</f>
        <v xml:space="preserve">ATM Oficina Máximo Gómez </v>
      </c>
      <c r="D71" s="21" t="s">
        <v>21</v>
      </c>
      <c r="E71" s="24" t="s">
        <v>45</v>
      </c>
    </row>
    <row r="72" spans="1:5" ht="18" x14ac:dyDescent="0.25">
      <c r="A72" s="26" t="e">
        <f>VLOOKUP(B72,'[1]LISTADO ATM'!$A$2:$C$822,3,0)</f>
        <v>#N/A</v>
      </c>
      <c r="B72" s="4">
        <v>582</v>
      </c>
      <c r="C72" s="4" t="e">
        <f>VLOOKUP(B72,'[1]LISTADO ATM'!$A$2:$B$822,2,0)</f>
        <v>#N/A</v>
      </c>
      <c r="D72" s="21" t="s">
        <v>21</v>
      </c>
      <c r="E72" s="24" t="s">
        <v>47</v>
      </c>
    </row>
    <row r="73" spans="1:5" ht="18" x14ac:dyDescent="0.25">
      <c r="A73" s="26" t="str">
        <f>VLOOKUP(B73,'[1]LISTADO ATM'!$A$2:$C$822,3,0)</f>
        <v>NORTE</v>
      </c>
      <c r="B73" s="4">
        <v>737</v>
      </c>
      <c r="C73" s="4" t="str">
        <f>VLOOKUP(B73,'[1]LISTADO ATM'!$A$2:$B$822,2,0)</f>
        <v xml:space="preserve">ATM UNP Cabarete (Puerto Plata) </v>
      </c>
      <c r="D73" s="21" t="s">
        <v>21</v>
      </c>
      <c r="E73" s="24" t="s">
        <v>48</v>
      </c>
    </row>
    <row r="74" spans="1:5" ht="18" x14ac:dyDescent="0.25">
      <c r="A74" s="26" t="str">
        <f>VLOOKUP(B74,'[1]LISTADO ATM'!$A$2:$C$822,3,0)</f>
        <v>NORTE</v>
      </c>
      <c r="B74" s="4">
        <v>129</v>
      </c>
      <c r="C74" s="4" t="str">
        <f>VLOOKUP(B74,'[1]LISTADO ATM'!$A$2:$B$822,2,0)</f>
        <v xml:space="preserve">ATM Multicentro La Sirena (Santiago) </v>
      </c>
      <c r="D74" s="21" t="s">
        <v>21</v>
      </c>
      <c r="E74" s="24" t="s">
        <v>53</v>
      </c>
    </row>
    <row r="75" spans="1:5" ht="18" x14ac:dyDescent="0.25">
      <c r="A75" s="26" t="str">
        <f>VLOOKUP(B75,'[1]LISTADO ATM'!$A$2:$C$822,3,0)</f>
        <v>DISTRITO NACIONAL</v>
      </c>
      <c r="B75" s="4">
        <v>507</v>
      </c>
      <c r="C75" s="4" t="str">
        <f>VLOOKUP(B75,'[1]LISTADO ATM'!$A$2:$B$822,2,0)</f>
        <v>ATM Estación Sigma Boca Chica</v>
      </c>
      <c r="D75" s="21" t="s">
        <v>21</v>
      </c>
      <c r="E75" s="24" t="s">
        <v>60</v>
      </c>
    </row>
    <row r="76" spans="1:5" ht="18" x14ac:dyDescent="0.25">
      <c r="A76" s="26" t="str">
        <f>VLOOKUP(B76,'[1]LISTADO ATM'!$A$2:$C$822,3,0)</f>
        <v>NORTE</v>
      </c>
      <c r="B76" s="4">
        <v>601</v>
      </c>
      <c r="C76" s="4" t="str">
        <f>VLOOKUP(B76,'[1]LISTADO ATM'!$A$2:$B$822,2,0)</f>
        <v xml:space="preserve">ATM Plaza Haché (Santiago) </v>
      </c>
      <c r="D76" s="21" t="s">
        <v>21</v>
      </c>
      <c r="E76" s="24" t="s">
        <v>65</v>
      </c>
    </row>
    <row r="77" spans="1:5" ht="18" x14ac:dyDescent="0.25">
      <c r="A77" s="26" t="str">
        <f>VLOOKUP(B77,'[1]LISTADO ATM'!$A$2:$C$822,3,0)</f>
        <v>DISTRITO NACIONAL</v>
      </c>
      <c r="B77" s="4">
        <v>169</v>
      </c>
      <c r="C77" s="4" t="str">
        <f>VLOOKUP(B77,'[1]LISTADO ATM'!$A$2:$B$822,2,0)</f>
        <v xml:space="preserve">ATM Oficina Caonabo </v>
      </c>
      <c r="D77" s="21" t="s">
        <v>21</v>
      </c>
      <c r="E77" s="24">
        <v>335838453</v>
      </c>
    </row>
    <row r="78" spans="1:5" ht="18" x14ac:dyDescent="0.25">
      <c r="A78" s="26" t="str">
        <f>VLOOKUP(B78,'[1]LISTADO ATM'!$A$2:$C$822,3,0)</f>
        <v>DISTRITO NACIONAL</v>
      </c>
      <c r="B78" s="4">
        <v>515</v>
      </c>
      <c r="C78" s="4" t="str">
        <f>VLOOKUP(B78,'[1]LISTADO ATM'!$A$2:$B$822,2,0)</f>
        <v xml:space="preserve">ATM Oficina Agora Mall I </v>
      </c>
      <c r="D78" s="21" t="s">
        <v>21</v>
      </c>
      <c r="E78" s="24" t="s">
        <v>68</v>
      </c>
    </row>
    <row r="79" spans="1:5" ht="18" x14ac:dyDescent="0.25">
      <c r="A79" s="26" t="str">
        <f>VLOOKUP(B79,'[1]LISTADO ATM'!$A$2:$C$822,3,0)</f>
        <v>NORTE</v>
      </c>
      <c r="B79" s="4">
        <v>198</v>
      </c>
      <c r="C79" s="4" t="str">
        <f>VLOOKUP(B79,'[1]LISTADO ATM'!$A$2:$B$822,2,0)</f>
        <v xml:space="preserve">ATM Almacenes El Encanto  (Santiago) </v>
      </c>
      <c r="D79" s="21" t="s">
        <v>21</v>
      </c>
      <c r="E79" s="24" t="s">
        <v>70</v>
      </c>
    </row>
    <row r="80" spans="1:5" ht="18" x14ac:dyDescent="0.25">
      <c r="A80" s="26" t="str">
        <f>VLOOKUP(B80,'[1]LISTADO ATM'!$A$2:$C$822,3,0)</f>
        <v>DISTRITO NACIONAL</v>
      </c>
      <c r="B80" s="4">
        <v>976</v>
      </c>
      <c r="C80" s="4" t="str">
        <f>VLOOKUP(B80,'[1]LISTADO ATM'!$A$2:$B$822,2,0)</f>
        <v xml:space="preserve">ATM Oficina Diamond Plaza I </v>
      </c>
      <c r="D80" s="21" t="s">
        <v>21</v>
      </c>
      <c r="E80" s="24">
        <v>335836264</v>
      </c>
    </row>
    <row r="81" spans="1:5" ht="18" x14ac:dyDescent="0.25">
      <c r="A81" s="26" t="str">
        <f>VLOOKUP(B81,'[1]LISTADO ATM'!$A$2:$C$822,3,0)</f>
        <v>DISTRITO NACIONAL</v>
      </c>
      <c r="B81" s="4">
        <v>938</v>
      </c>
      <c r="C81" s="4" t="str">
        <f>VLOOKUP(B81,'[1]LISTADO ATM'!$A$2:$B$822,2,0)</f>
        <v xml:space="preserve">ATM Autobanco Oficina Filadelfia Plaza </v>
      </c>
      <c r="D81" s="21" t="s">
        <v>21</v>
      </c>
      <c r="E81" s="24">
        <v>335836398</v>
      </c>
    </row>
    <row r="82" spans="1:5" ht="18" x14ac:dyDescent="0.25">
      <c r="A82" s="26" t="str">
        <f>VLOOKUP(B82,'[1]LISTADO ATM'!$A$2:$C$822,3,0)</f>
        <v>ESTE</v>
      </c>
      <c r="B82" s="4">
        <v>945</v>
      </c>
      <c r="C82" s="4" t="str">
        <f>VLOOKUP(B82,'[1]LISTADO ATM'!$A$2:$B$822,2,0)</f>
        <v xml:space="preserve">ATM UNP El Valle (Hato Mayor) </v>
      </c>
      <c r="D82" s="21" t="s">
        <v>21</v>
      </c>
      <c r="E82" s="31" t="s">
        <v>25</v>
      </c>
    </row>
    <row r="83" spans="1:5" ht="18" x14ac:dyDescent="0.25">
      <c r="A83" s="26" t="str">
        <f>VLOOKUP(B83,'[1]LISTADO ATM'!$A$2:$C$822,3,0)</f>
        <v>NORTE</v>
      </c>
      <c r="B83" s="4">
        <v>380</v>
      </c>
      <c r="C83" s="4" t="str">
        <f>VLOOKUP(B83,'[1]LISTADO ATM'!$A$2:$B$822,2,0)</f>
        <v xml:space="preserve">ATM Oficina Navarrete </v>
      </c>
      <c r="D83" s="21" t="s">
        <v>21</v>
      </c>
      <c r="E83" s="31">
        <v>335837770</v>
      </c>
    </row>
    <row r="84" spans="1:5" ht="18" x14ac:dyDescent="0.25">
      <c r="A84" s="26" t="str">
        <f>VLOOKUP(B84,'[1]LISTADO ATM'!$A$2:$C$822,3,0)</f>
        <v>NORTE</v>
      </c>
      <c r="B84" s="4">
        <v>645</v>
      </c>
      <c r="C84" s="4" t="str">
        <f>VLOOKUP(B84,'[1]LISTADO ATM'!$A$2:$B$822,2,0)</f>
        <v xml:space="preserve">ATM UNP Cabrera </v>
      </c>
      <c r="D84" s="21" t="s">
        <v>21</v>
      </c>
      <c r="E84" s="31" t="s">
        <v>55</v>
      </c>
    </row>
    <row r="85" spans="1:5" ht="18" x14ac:dyDescent="0.25">
      <c r="A85" s="26" t="str">
        <f>VLOOKUP(B85,'[1]LISTADO ATM'!$A$2:$C$822,3,0)</f>
        <v>DISTRITO NACIONAL</v>
      </c>
      <c r="B85" s="4">
        <v>610</v>
      </c>
      <c r="C85" s="4" t="str">
        <f>VLOOKUP(B85,'[1]LISTADO ATM'!$A$2:$B$822,2,0)</f>
        <v xml:space="preserve">ATM EDEESTE </v>
      </c>
      <c r="D85" s="21" t="s">
        <v>21</v>
      </c>
      <c r="E85" s="20" t="s">
        <v>72</v>
      </c>
    </row>
    <row r="86" spans="1:5" ht="18" x14ac:dyDescent="0.25">
      <c r="A86" s="26" t="str">
        <f>VLOOKUP(B86,'[1]LISTADO ATM'!$A$2:$C$822,3,0)</f>
        <v>DISTRITO NACIONAL</v>
      </c>
      <c r="B86" s="4">
        <v>971</v>
      </c>
      <c r="C86" s="4" t="str">
        <f>VLOOKUP(B86,'[1]LISTADO ATM'!$A$2:$B$822,2,0)</f>
        <v xml:space="preserve">ATM Club Banreservas I </v>
      </c>
      <c r="D86" s="21" t="s">
        <v>21</v>
      </c>
      <c r="E86" s="20">
        <v>335837766</v>
      </c>
    </row>
    <row r="87" spans="1:5" ht="18" x14ac:dyDescent="0.25">
      <c r="A87" s="26" t="str">
        <f>VLOOKUP(B87,'[1]LISTADO ATM'!$A$2:$C$822,3,0)</f>
        <v>NORTE</v>
      </c>
      <c r="B87" s="4">
        <v>854</v>
      </c>
      <c r="C87" s="4" t="str">
        <f>VLOOKUP(B87,'[1]LISTADO ATM'!$A$2:$B$822,2,0)</f>
        <v xml:space="preserve">ATM Centro Comercial Blanco Batista </v>
      </c>
      <c r="D87" s="21" t="s">
        <v>21</v>
      </c>
      <c r="E87" s="20" t="s">
        <v>54</v>
      </c>
    </row>
    <row r="88" spans="1:5" ht="18" x14ac:dyDescent="0.25">
      <c r="A88" s="26" t="str">
        <f>VLOOKUP(B88,'[1]LISTADO ATM'!$A$2:$C$822,3,0)</f>
        <v>DISTRITO NACIONAL</v>
      </c>
      <c r="B88" s="4">
        <v>738</v>
      </c>
      <c r="C88" s="4" t="str">
        <f>VLOOKUP(B88,'[1]LISTADO ATM'!$A$2:$B$822,2,0)</f>
        <v xml:space="preserve">ATM Zona Franca Los Alcarrizos </v>
      </c>
      <c r="D88" s="21" t="s">
        <v>21</v>
      </c>
      <c r="E88" s="20" t="s">
        <v>73</v>
      </c>
    </row>
    <row r="89" spans="1:5" ht="18" x14ac:dyDescent="0.25">
      <c r="A89" s="26" t="str">
        <f>VLOOKUP(B89,'[1]LISTADO ATM'!$A$2:$C$822,3,0)</f>
        <v>DISTRITO NACIONAL</v>
      </c>
      <c r="B89" s="4">
        <v>224</v>
      </c>
      <c r="C89" s="4" t="str">
        <f>VLOOKUP(B89,'[1]LISTADO ATM'!$A$2:$B$822,2,0)</f>
        <v xml:space="preserve">ATM S/M Nacional El Millón (Núñez de Cáceres) </v>
      </c>
      <c r="D89" s="21" t="s">
        <v>21</v>
      </c>
      <c r="E89" s="20" t="s">
        <v>39</v>
      </c>
    </row>
    <row r="90" spans="1:5" ht="18" x14ac:dyDescent="0.25">
      <c r="A90" s="26" t="str">
        <f>VLOOKUP(B90,'[1]LISTADO ATM'!$A$2:$C$822,3,0)</f>
        <v>NORTE</v>
      </c>
      <c r="B90" s="4">
        <v>864</v>
      </c>
      <c r="C90" s="4" t="str">
        <f>VLOOKUP(B90,'[1]LISTADO ATM'!$A$2:$B$822,2,0)</f>
        <v xml:space="preserve">ATM Palmares Mall (San Francisco) </v>
      </c>
      <c r="D90" s="21" t="s">
        <v>21</v>
      </c>
      <c r="E90" s="20">
        <v>335836755</v>
      </c>
    </row>
    <row r="91" spans="1:5" ht="18" x14ac:dyDescent="0.25">
      <c r="A91" s="26" t="str">
        <f>VLOOKUP(B91,'[1]LISTADO ATM'!$A$2:$C$822,3,0)</f>
        <v>SUR</v>
      </c>
      <c r="B91" s="4">
        <v>33</v>
      </c>
      <c r="C91" s="4" t="str">
        <f>VLOOKUP(B91,'[1]LISTADO ATM'!$A$2:$B$822,2,0)</f>
        <v xml:space="preserve">ATM UNP Juan de Herrera </v>
      </c>
      <c r="D91" s="21" t="s">
        <v>21</v>
      </c>
      <c r="E91" s="31">
        <v>335838487</v>
      </c>
    </row>
    <row r="92" spans="1:5" ht="18" x14ac:dyDescent="0.25">
      <c r="A92" s="26" t="e">
        <f>VLOOKUP(B92,'[1]LISTADO ATM'!$A$2:$C$822,3,0)</f>
        <v>#N/A</v>
      </c>
      <c r="B92" s="4"/>
      <c r="C92" s="4" t="e">
        <f>VLOOKUP(B92,'[1]LISTADO ATM'!$A$2:$B$822,2,0)</f>
        <v>#N/A</v>
      </c>
      <c r="D92" s="21"/>
      <c r="E92" s="20"/>
    </row>
    <row r="93" spans="1:5" ht="18" x14ac:dyDescent="0.25">
      <c r="A93" s="26" t="e">
        <f>VLOOKUP(B93,'[1]LISTADO ATM'!$A$2:$C$822,3,0)</f>
        <v>#N/A</v>
      </c>
      <c r="B93" s="4"/>
      <c r="C93" s="4" t="e">
        <f>VLOOKUP(B93,'[1]LISTADO ATM'!$A$2:$B$822,2,0)</f>
        <v>#N/A</v>
      </c>
      <c r="D93" s="21"/>
      <c r="E93" s="20"/>
    </row>
    <row r="94" spans="1:5" ht="18.75" thickBot="1" x14ac:dyDescent="0.3">
      <c r="A94" s="5" t="s">
        <v>11</v>
      </c>
      <c r="B94" s="9">
        <f>COUNT(B9:B91)</f>
        <v>83</v>
      </c>
      <c r="C94" s="61"/>
      <c r="D94" s="62"/>
      <c r="E94" s="63"/>
    </row>
    <row r="95" spans="1:5" x14ac:dyDescent="0.25">
      <c r="E95" s="7"/>
    </row>
    <row r="96" spans="1:5" ht="18" x14ac:dyDescent="0.25">
      <c r="A96" s="48" t="s">
        <v>18</v>
      </c>
      <c r="B96" s="49"/>
      <c r="C96" s="49"/>
      <c r="D96" s="49"/>
      <c r="E96" s="50"/>
    </row>
    <row r="97" spans="1:5" ht="18" x14ac:dyDescent="0.25">
      <c r="A97" s="2" t="s">
        <v>5</v>
      </c>
      <c r="B97" s="2" t="s">
        <v>6</v>
      </c>
      <c r="C97" s="2" t="s">
        <v>7</v>
      </c>
      <c r="D97" s="16" t="s">
        <v>8</v>
      </c>
      <c r="E97" s="2" t="s">
        <v>9</v>
      </c>
    </row>
    <row r="98" spans="1:5" ht="18" x14ac:dyDescent="0.25">
      <c r="A98" s="4" t="str">
        <f>VLOOKUP(B98,'[1]LISTADO ATM'!$A$2:$C$822,3,0)</f>
        <v>DISTRITO NACIONAL</v>
      </c>
      <c r="B98" s="4">
        <v>113</v>
      </c>
      <c r="C98" s="4" t="str">
        <f>VLOOKUP(B98,'[1]LISTADO ATM'!$A$2:$B$822,2,0)</f>
        <v xml:space="preserve">ATM Autoservicio Atalaya del Mar </v>
      </c>
      <c r="D98" s="21" t="s">
        <v>23</v>
      </c>
      <c r="E98" s="20">
        <v>335836252</v>
      </c>
    </row>
    <row r="99" spans="1:5" ht="18" x14ac:dyDescent="0.25">
      <c r="A99" s="4" t="str">
        <f>VLOOKUP(B99,'[1]LISTADO ATM'!$A$2:$C$822,3,0)</f>
        <v>DISTRITO NACIONAL</v>
      </c>
      <c r="B99" s="4">
        <v>929</v>
      </c>
      <c r="C99" s="4" t="str">
        <f>VLOOKUP(B99,'[1]LISTADO ATM'!$A$2:$B$822,2,0)</f>
        <v>ATM Autoservicio Nacional El Conde</v>
      </c>
      <c r="D99" s="21" t="s">
        <v>23</v>
      </c>
      <c r="E99" s="20">
        <v>335837762</v>
      </c>
    </row>
    <row r="100" spans="1:5" ht="18" x14ac:dyDescent="0.25">
      <c r="A100" s="4" t="str">
        <f>VLOOKUP(B100,'[1]LISTADO ATM'!$A$2:$C$822,3,0)</f>
        <v>NORTE</v>
      </c>
      <c r="B100" s="4">
        <v>291</v>
      </c>
      <c r="C100" s="4" t="str">
        <f>VLOOKUP(B100,'[1]LISTADO ATM'!$A$2:$B$822,2,0)</f>
        <v xml:space="preserve">ATM S/M Jumbo Las Colinas </v>
      </c>
      <c r="D100" s="21" t="s">
        <v>23</v>
      </c>
      <c r="E100" s="20">
        <v>335837758</v>
      </c>
    </row>
    <row r="101" spans="1:5" ht="18" x14ac:dyDescent="0.25">
      <c r="A101" s="4" t="str">
        <f>VLOOKUP(B101,'[1]LISTADO ATM'!$A$2:$C$822,3,0)</f>
        <v>DISTRITO NACIONAL</v>
      </c>
      <c r="B101" s="4">
        <v>527</v>
      </c>
      <c r="C101" s="4" t="str">
        <f>VLOOKUP(B101,'[1]LISTADO ATM'!$A$2:$B$822,2,0)</f>
        <v>ATM Oficina Zona Oriental II</v>
      </c>
      <c r="D101" s="21" t="s">
        <v>23</v>
      </c>
      <c r="E101" s="20">
        <v>335836407</v>
      </c>
    </row>
    <row r="102" spans="1:5" ht="18" x14ac:dyDescent="0.25">
      <c r="A102" s="4" t="str">
        <f>VLOOKUP(B102,'[1]LISTADO ATM'!$A$2:$C$822,3,0)</f>
        <v>DISTRITO NACIONAL</v>
      </c>
      <c r="B102" s="4">
        <v>900</v>
      </c>
      <c r="C102" s="4" t="str">
        <f>VLOOKUP(B102,'[1]LISTADO ATM'!$A$2:$B$822,2,0)</f>
        <v xml:space="preserve">ATM UNP Merca Santo Domingo </v>
      </c>
      <c r="D102" s="21" t="s">
        <v>23</v>
      </c>
      <c r="E102" s="20" t="s">
        <v>74</v>
      </c>
    </row>
    <row r="103" spans="1:5" ht="18" x14ac:dyDescent="0.25">
      <c r="A103" s="4" t="str">
        <f>VLOOKUP(B103,'[1]LISTADO ATM'!$A$2:$C$822,3,0)</f>
        <v>DISTRITO NACIONAL</v>
      </c>
      <c r="B103" s="4">
        <v>540</v>
      </c>
      <c r="C103" s="4" t="str">
        <f>VLOOKUP(B103,'[1]LISTADO ATM'!$A$2:$B$822,2,0)</f>
        <v xml:space="preserve">ATM Autoservicio Sambil I </v>
      </c>
      <c r="D103" s="21" t="s">
        <v>23</v>
      </c>
      <c r="E103" s="20" t="s">
        <v>69</v>
      </c>
    </row>
    <row r="104" spans="1:5" ht="18" x14ac:dyDescent="0.25">
      <c r="A104" s="4" t="str">
        <f>VLOOKUP(B104,'[1]LISTADO ATM'!$A$2:$C$822,3,0)</f>
        <v>DISTRITO NACIONAL</v>
      </c>
      <c r="B104" s="4">
        <v>54</v>
      </c>
      <c r="C104" s="4" t="str">
        <f>VLOOKUP(B104,'[1]LISTADO ATM'!$A$2:$B$822,2,0)</f>
        <v xml:space="preserve">ATM Autoservicio Galería 360 </v>
      </c>
      <c r="D104" s="21" t="s">
        <v>23</v>
      </c>
      <c r="E104" s="20" t="s">
        <v>75</v>
      </c>
    </row>
    <row r="105" spans="1:5" ht="18" x14ac:dyDescent="0.25">
      <c r="A105" s="4" t="str">
        <f>VLOOKUP(B105,'[1]LISTADO ATM'!$A$2:$C$822,3,0)</f>
        <v>NORTE</v>
      </c>
      <c r="B105" s="4">
        <v>942</v>
      </c>
      <c r="C105" s="4" t="str">
        <f>VLOOKUP(B105,'[1]LISTADO ATM'!$A$2:$B$822,2,0)</f>
        <v xml:space="preserve">ATM Estación Texaco La Vega </v>
      </c>
      <c r="D105" s="21" t="s">
        <v>23</v>
      </c>
      <c r="E105" s="20" t="s">
        <v>76</v>
      </c>
    </row>
    <row r="106" spans="1:5" ht="18" x14ac:dyDescent="0.25">
      <c r="A106" s="4" t="e">
        <f>VLOOKUP(B106,'[1]LISTADO ATM'!$A$2:$C$822,3,0)</f>
        <v>#N/A</v>
      </c>
      <c r="B106" s="4"/>
      <c r="C106" s="4" t="e">
        <f>VLOOKUP(B106,'[1]LISTADO ATM'!$A$2:$B$822,2,0)</f>
        <v>#N/A</v>
      </c>
      <c r="D106" s="30"/>
      <c r="E106" s="64"/>
    </row>
    <row r="107" spans="1:5" ht="18.75" thickBot="1" x14ac:dyDescent="0.3">
      <c r="A107" s="5" t="s">
        <v>11</v>
      </c>
      <c r="B107" s="9">
        <f>COUNT(B98:B106)</f>
        <v>8</v>
      </c>
      <c r="C107" s="51"/>
      <c r="D107" s="52"/>
      <c r="E107" s="53"/>
    </row>
    <row r="108" spans="1:5" ht="15.75" thickBot="1" x14ac:dyDescent="0.3">
      <c r="E108" s="7"/>
    </row>
    <row r="109" spans="1:5" ht="18.75" thickBot="1" x14ac:dyDescent="0.3">
      <c r="A109" s="43" t="s">
        <v>16</v>
      </c>
      <c r="B109" s="44"/>
      <c r="C109" s="44"/>
      <c r="D109" s="44"/>
      <c r="E109" s="45"/>
    </row>
    <row r="110" spans="1:5" ht="18" x14ac:dyDescent="0.25">
      <c r="A110" s="2" t="s">
        <v>5</v>
      </c>
      <c r="B110" s="2" t="s">
        <v>6</v>
      </c>
      <c r="C110" s="3" t="s">
        <v>7</v>
      </c>
      <c r="D110" s="3" t="s">
        <v>8</v>
      </c>
      <c r="E110" s="2" t="s">
        <v>9</v>
      </c>
    </row>
    <row r="111" spans="1:5" ht="18" x14ac:dyDescent="0.25">
      <c r="A111" s="26" t="str">
        <f>VLOOKUP(B111,'[1]LISTADO ATM'!$A$2:$C$822,3,0)</f>
        <v>DISTRITO NACIONAL</v>
      </c>
      <c r="B111" s="4">
        <v>438</v>
      </c>
      <c r="C111" s="4" t="str">
        <f>VLOOKUP(B111,'[1]LISTADO ATM'!$A$2:$B$822,2,0)</f>
        <v xml:space="preserve">ATM Autobanco Torre IV </v>
      </c>
      <c r="D111" s="19" t="s">
        <v>10</v>
      </c>
      <c r="E111" s="24" t="s">
        <v>46</v>
      </c>
    </row>
    <row r="112" spans="1:5" ht="18" x14ac:dyDescent="0.25">
      <c r="A112" s="26" t="str">
        <f>VLOOKUP(B112,'[1]LISTADO ATM'!$A$2:$C$822,3,0)</f>
        <v>SUR</v>
      </c>
      <c r="B112" s="4">
        <v>870</v>
      </c>
      <c r="C112" s="4" t="str">
        <f>VLOOKUP(B112,'[1]LISTADO ATM'!$A$2:$B$822,2,0)</f>
        <v xml:space="preserve">ATM Willbes Dominicana (Barahona) </v>
      </c>
      <c r="D112" s="19" t="s">
        <v>10</v>
      </c>
      <c r="E112" s="24" t="s">
        <v>59</v>
      </c>
    </row>
    <row r="113" spans="1:5" ht="18" x14ac:dyDescent="0.25">
      <c r="A113" s="26" t="str">
        <f>VLOOKUP(B113,'[1]LISTADO ATM'!$A$2:$C$822,3,0)</f>
        <v>DISTRITO NACIONAL</v>
      </c>
      <c r="B113" s="4">
        <v>967</v>
      </c>
      <c r="C113" s="4" t="str">
        <f>VLOOKUP(B113,'[1]LISTADO ATM'!$A$2:$B$822,2,0)</f>
        <v xml:space="preserve">ATM UNP Hiper Olé Autopista Duarte </v>
      </c>
      <c r="D113" s="19" t="s">
        <v>10</v>
      </c>
      <c r="E113" s="20">
        <v>335835990</v>
      </c>
    </row>
    <row r="114" spans="1:5" ht="18" x14ac:dyDescent="0.25">
      <c r="A114" s="26" t="str">
        <f>VLOOKUP(B114,'[1]LISTADO ATM'!$A$2:$C$822,3,0)</f>
        <v>DISTRITO NACIONAL</v>
      </c>
      <c r="B114" s="4">
        <v>231</v>
      </c>
      <c r="C114" s="4" t="str">
        <f>VLOOKUP(B114,'[1]LISTADO ATM'!$A$2:$B$822,2,0)</f>
        <v xml:space="preserve">ATM Oficina Zona Oriental </v>
      </c>
      <c r="D114" s="19" t="s">
        <v>10</v>
      </c>
      <c r="E114" s="20">
        <v>335838873</v>
      </c>
    </row>
    <row r="115" spans="1:5" ht="18" x14ac:dyDescent="0.25">
      <c r="A115" s="26" t="str">
        <f>VLOOKUP(B115,'[1]LISTADO ATM'!$A$2:$C$822,3,0)</f>
        <v>DISTRITO NACIONAL</v>
      </c>
      <c r="B115" s="4">
        <v>234</v>
      </c>
      <c r="C115" s="4" t="str">
        <f>VLOOKUP(B115,'[1]LISTADO ATM'!$A$2:$B$822,2,0)</f>
        <v xml:space="preserve">ATM Oficina Boca Chica I </v>
      </c>
      <c r="D115" s="19" t="s">
        <v>10</v>
      </c>
      <c r="E115" s="20">
        <v>335838877</v>
      </c>
    </row>
    <row r="116" spans="1:5" ht="18" x14ac:dyDescent="0.25">
      <c r="A116" s="26" t="str">
        <f>VLOOKUP(B116,'[1]LISTADO ATM'!$A$2:$C$822,3,0)</f>
        <v>NORTE</v>
      </c>
      <c r="B116" s="4">
        <v>985</v>
      </c>
      <c r="C116" s="4" t="str">
        <f>VLOOKUP(B116,'[1]LISTADO ATM'!$A$2:$B$822,2,0)</f>
        <v xml:space="preserve">ATM Oficina Dajabón II </v>
      </c>
      <c r="D116" s="19" t="s">
        <v>10</v>
      </c>
      <c r="E116" s="20">
        <v>335838881</v>
      </c>
    </row>
    <row r="117" spans="1:5" ht="18" x14ac:dyDescent="0.25">
      <c r="A117" s="26" t="str">
        <f>VLOOKUP(B117,'[1]LISTADO ATM'!$A$2:$C$822,3,0)</f>
        <v>DISTRITO NACIONAL</v>
      </c>
      <c r="B117" s="4">
        <v>800</v>
      </c>
      <c r="C117" s="4" t="str">
        <f>VLOOKUP(B117,'[1]LISTADO ATM'!$A$2:$B$822,2,0)</f>
        <v xml:space="preserve">ATM Estación Next Dipsa Pedro Livio Cedeño </v>
      </c>
      <c r="D117" s="19" t="s">
        <v>10</v>
      </c>
      <c r="E117" s="20">
        <v>335836052</v>
      </c>
    </row>
    <row r="118" spans="1:5" ht="18" x14ac:dyDescent="0.25">
      <c r="A118" s="26" t="str">
        <f>VLOOKUP(B118,'[1]LISTADO ATM'!$A$2:$C$822,3,0)</f>
        <v>DISTRITO NACIONAL</v>
      </c>
      <c r="B118" s="4">
        <v>407</v>
      </c>
      <c r="C118" s="4" t="str">
        <f>VLOOKUP(B118,'[1]LISTADO ATM'!$A$2:$B$822,2,0)</f>
        <v xml:space="preserve">ATM Multicentro La Sirena Villa Mella </v>
      </c>
      <c r="D118" s="19" t="s">
        <v>10</v>
      </c>
      <c r="E118" s="24">
        <v>335836260</v>
      </c>
    </row>
    <row r="119" spans="1:5" ht="18" x14ac:dyDescent="0.25">
      <c r="A119" s="26" t="str">
        <f>VLOOKUP(B119,'[1]LISTADO ATM'!$A$2:$C$822,3,0)</f>
        <v>DISTRITO NACIONAL</v>
      </c>
      <c r="B119" s="4">
        <v>722</v>
      </c>
      <c r="C119" s="4" t="str">
        <f>VLOOKUP(B119,'[1]LISTADO ATM'!$A$2:$B$822,2,0)</f>
        <v xml:space="preserve">ATM Oficina Charles de Gaulle III </v>
      </c>
      <c r="D119" s="19" t="s">
        <v>10</v>
      </c>
      <c r="E119" s="20" t="s">
        <v>78</v>
      </c>
    </row>
    <row r="120" spans="1:5" ht="18" x14ac:dyDescent="0.25">
      <c r="A120" s="26" t="str">
        <f>VLOOKUP(B120,'[1]LISTADO ATM'!$A$2:$C$822,3,0)</f>
        <v>DISTRITO NACIONAL</v>
      </c>
      <c r="B120" s="4">
        <v>461</v>
      </c>
      <c r="C120" s="4" t="str">
        <f>VLOOKUP(B120,'[1]LISTADO ATM'!$A$2:$B$822,2,0)</f>
        <v xml:space="preserve">ATM Autobanco Sarasota I </v>
      </c>
      <c r="D120" s="19" t="s">
        <v>10</v>
      </c>
      <c r="E120" s="20" t="s">
        <v>79</v>
      </c>
    </row>
    <row r="121" spans="1:5" ht="18" x14ac:dyDescent="0.25">
      <c r="A121" s="26" t="str">
        <f>VLOOKUP(B121,'[1]LISTADO ATM'!$A$2:$C$822,3,0)</f>
        <v>DISTRITO NACIONAL</v>
      </c>
      <c r="B121" s="4">
        <v>243</v>
      </c>
      <c r="C121" s="4" t="str">
        <f>VLOOKUP(B121,'[1]LISTADO ATM'!$A$2:$B$822,2,0)</f>
        <v xml:space="preserve">ATM Autoservicio Plaza Central  </v>
      </c>
      <c r="D121" s="19" t="s">
        <v>10</v>
      </c>
      <c r="E121" s="20" t="s">
        <v>80</v>
      </c>
    </row>
    <row r="122" spans="1:5" ht="18" x14ac:dyDescent="0.25">
      <c r="A122" s="26" t="str">
        <f>VLOOKUP(B122,'[1]LISTADO ATM'!$A$2:$C$822,3,0)</f>
        <v>SUR</v>
      </c>
      <c r="B122" s="4">
        <v>301</v>
      </c>
      <c r="C122" s="4" t="str">
        <f>VLOOKUP(B122,'[1]LISTADO ATM'!$A$2:$B$822,2,0)</f>
        <v xml:space="preserve">ATM UNP Alfa y Omega (Barahona) </v>
      </c>
      <c r="D122" s="19" t="s">
        <v>10</v>
      </c>
      <c r="E122" s="20" t="s">
        <v>81</v>
      </c>
    </row>
    <row r="123" spans="1:5" ht="18" x14ac:dyDescent="0.25">
      <c r="A123" s="26" t="str">
        <f>VLOOKUP(B123,'[1]LISTADO ATM'!$A$2:$C$822,3,0)</f>
        <v>NORTE</v>
      </c>
      <c r="B123" s="4">
        <v>40</v>
      </c>
      <c r="C123" s="4" t="str">
        <f>VLOOKUP(B123,'[1]LISTADO ATM'!$A$2:$B$822,2,0)</f>
        <v xml:space="preserve">ATM Oficina El Puñal </v>
      </c>
      <c r="D123" s="19" t="s">
        <v>10</v>
      </c>
      <c r="E123" s="20" t="s">
        <v>82</v>
      </c>
    </row>
    <row r="124" spans="1:5" ht="18" x14ac:dyDescent="0.25">
      <c r="A124" s="26" t="str">
        <f>VLOOKUP(B124,'[1]LISTADO ATM'!$A$2:$C$822,3,0)</f>
        <v>DISTRITO NACIONAL</v>
      </c>
      <c r="B124" s="4">
        <v>441</v>
      </c>
      <c r="C124" s="4" t="str">
        <f>VLOOKUP(B124,'[1]LISTADO ATM'!$A$2:$B$822,2,0)</f>
        <v>ATM Estacion de Servicio Romulo Betancour</v>
      </c>
      <c r="D124" s="19" t="s">
        <v>10</v>
      </c>
      <c r="E124" s="20" t="s">
        <v>83</v>
      </c>
    </row>
    <row r="125" spans="1:5" ht="18" x14ac:dyDescent="0.25">
      <c r="A125" s="26" t="str">
        <f>VLOOKUP(B125,'[1]LISTADO ATM'!$A$2:$C$822,3,0)</f>
        <v>DISTRITO NACIONAL</v>
      </c>
      <c r="B125" s="4">
        <v>955</v>
      </c>
      <c r="C125" s="4" t="str">
        <f>VLOOKUP(B125,'[1]LISTADO ATM'!$A$2:$B$822,2,0)</f>
        <v xml:space="preserve">ATM Oficina Americana Independencia II </v>
      </c>
      <c r="D125" s="19" t="s">
        <v>10</v>
      </c>
      <c r="E125" s="20" t="s">
        <v>84</v>
      </c>
    </row>
    <row r="126" spans="1:5" ht="18" x14ac:dyDescent="0.25">
      <c r="A126" s="26" t="str">
        <f>VLOOKUP(B126,'[1]LISTADO ATM'!$A$2:$C$822,3,0)</f>
        <v>DISTRITO NACIONAL</v>
      </c>
      <c r="B126" s="4">
        <v>925</v>
      </c>
      <c r="C126" s="4" t="str">
        <f>VLOOKUP(B126,'[1]LISTADO ATM'!$A$2:$B$822,2,0)</f>
        <v xml:space="preserve">ATM Oficina Plaza Lama Av. 27 de Febrero </v>
      </c>
      <c r="D126" s="19" t="s">
        <v>10</v>
      </c>
      <c r="E126" s="20" t="s">
        <v>85</v>
      </c>
    </row>
    <row r="127" spans="1:5" ht="18" x14ac:dyDescent="0.25">
      <c r="A127" s="26" t="str">
        <f>VLOOKUP(B127,'[1]LISTADO ATM'!$A$2:$C$822,3,0)</f>
        <v>ESTE</v>
      </c>
      <c r="B127" s="4">
        <v>429</v>
      </c>
      <c r="C127" s="4" t="str">
        <f>VLOOKUP(B127,'[1]LISTADO ATM'!$A$2:$B$822,2,0)</f>
        <v xml:space="preserve">ATM Oficina Jumbo La Romana </v>
      </c>
      <c r="D127" s="19" t="s">
        <v>10</v>
      </c>
      <c r="E127" s="20" t="s">
        <v>86</v>
      </c>
    </row>
    <row r="128" spans="1:5" ht="18" x14ac:dyDescent="0.25">
      <c r="A128" s="26" t="str">
        <f>VLOOKUP(B128,'[1]LISTADO ATM'!$A$2:$C$822,3,0)</f>
        <v>DISTRITO NACIONAL</v>
      </c>
      <c r="B128" s="4">
        <v>415</v>
      </c>
      <c r="C128" s="4" t="str">
        <f>VLOOKUP(B128,'[1]LISTADO ATM'!$A$2:$B$822,2,0)</f>
        <v xml:space="preserve">ATM Autobanco San Martín I </v>
      </c>
      <c r="D128" s="19" t="s">
        <v>10</v>
      </c>
      <c r="E128" s="20" t="s">
        <v>87</v>
      </c>
    </row>
    <row r="129" spans="1:5" ht="18" x14ac:dyDescent="0.25">
      <c r="A129" s="26" t="str">
        <f>VLOOKUP(B129,'[1]LISTADO ATM'!$A$2:$C$822,3,0)</f>
        <v>ESTE</v>
      </c>
      <c r="B129" s="4">
        <v>114</v>
      </c>
      <c r="C129" s="4" t="str">
        <f>VLOOKUP(B129,'[1]LISTADO ATM'!$A$2:$B$822,2,0)</f>
        <v xml:space="preserve">ATM Oficina Hato Mayor </v>
      </c>
      <c r="D129" s="19" t="s">
        <v>10</v>
      </c>
      <c r="E129" s="20" t="s">
        <v>88</v>
      </c>
    </row>
    <row r="130" spans="1:5" ht="18" x14ac:dyDescent="0.25">
      <c r="A130" s="26" t="str">
        <f>VLOOKUP(B130,'[1]LISTADO ATM'!$A$2:$C$822,3,0)</f>
        <v>DISTRITO NACIONAL</v>
      </c>
      <c r="B130" s="4">
        <v>983</v>
      </c>
      <c r="C130" s="4" t="str">
        <f>VLOOKUP(B130,'[1]LISTADO ATM'!$A$2:$B$822,2,0)</f>
        <v xml:space="preserve">ATM Bravo República de Colombia </v>
      </c>
      <c r="D130" s="19" t="s">
        <v>10</v>
      </c>
      <c r="E130" s="20" t="s">
        <v>89</v>
      </c>
    </row>
    <row r="131" spans="1:5" ht="18" x14ac:dyDescent="0.25">
      <c r="A131" s="26" t="str">
        <f>VLOOKUP(B131,'[1]LISTADO ATM'!$A$2:$C$822,3,0)</f>
        <v>DISTRITO NACIONAL</v>
      </c>
      <c r="B131" s="4">
        <v>562</v>
      </c>
      <c r="C131" s="4" t="str">
        <f>VLOOKUP(B131,'[1]LISTADO ATM'!$A$2:$B$822,2,0)</f>
        <v xml:space="preserve">ATM S/M Jumbo Carretera Mella </v>
      </c>
      <c r="D131" s="19" t="s">
        <v>10</v>
      </c>
      <c r="E131" s="20" t="s">
        <v>90</v>
      </c>
    </row>
    <row r="132" spans="1:5" ht="18" x14ac:dyDescent="0.25">
      <c r="A132" s="26" t="str">
        <f>VLOOKUP(B132,'[1]LISTADO ATM'!$A$2:$C$822,3,0)</f>
        <v>DISTRITO NACIONAL</v>
      </c>
      <c r="B132" s="4">
        <v>32</v>
      </c>
      <c r="C132" s="4" t="str">
        <f>VLOOKUP(B132,'[1]LISTADO ATM'!$A$2:$B$822,2,0)</f>
        <v xml:space="preserve">ATM Oficina San Martín II </v>
      </c>
      <c r="D132" s="19" t="s">
        <v>10</v>
      </c>
      <c r="E132" s="20" t="s">
        <v>91</v>
      </c>
    </row>
    <row r="133" spans="1:5" ht="18" x14ac:dyDescent="0.25">
      <c r="A133" s="26" t="str">
        <f>VLOOKUP(B133,'[1]LISTADO ATM'!$A$2:$C$822,3,0)</f>
        <v>DISTRITO NACIONAL</v>
      </c>
      <c r="B133" s="4">
        <v>390</v>
      </c>
      <c r="C133" s="4" t="str">
        <f>VLOOKUP(B133,'[1]LISTADO ATM'!$A$2:$B$822,2,0)</f>
        <v xml:space="preserve">ATM Oficina Boca Chica II </v>
      </c>
      <c r="D133" s="19" t="s">
        <v>10</v>
      </c>
      <c r="E133" s="20" t="s">
        <v>92</v>
      </c>
    </row>
    <row r="134" spans="1:5" ht="18" x14ac:dyDescent="0.25">
      <c r="A134" s="26" t="str">
        <f>VLOOKUP(B134,'[1]LISTADO ATM'!$A$2:$C$822,3,0)</f>
        <v>DISTRITO NACIONAL</v>
      </c>
      <c r="B134" s="4">
        <v>31</v>
      </c>
      <c r="C134" s="4" t="str">
        <f>VLOOKUP(B134,'[1]LISTADO ATM'!$A$2:$B$822,2,0)</f>
        <v xml:space="preserve">ATM Oficina San Martín I </v>
      </c>
      <c r="D134" s="19" t="s">
        <v>10</v>
      </c>
      <c r="E134" s="20" t="s">
        <v>93</v>
      </c>
    </row>
    <row r="135" spans="1:5" ht="18" x14ac:dyDescent="0.25">
      <c r="A135" s="26" t="str">
        <f>VLOOKUP(B135,'[1]LISTADO ATM'!$A$2:$C$822,3,0)</f>
        <v>DISTRITO NACIONAL</v>
      </c>
      <c r="B135" s="4">
        <v>437</v>
      </c>
      <c r="C135" s="4" t="str">
        <f>VLOOKUP(B135,'[1]LISTADO ATM'!$A$2:$B$822,2,0)</f>
        <v xml:space="preserve">ATM Autobanco Torre III </v>
      </c>
      <c r="D135" s="19" t="s">
        <v>10</v>
      </c>
      <c r="E135" s="20" t="s">
        <v>94</v>
      </c>
    </row>
    <row r="136" spans="1:5" ht="18" x14ac:dyDescent="0.25">
      <c r="A136" s="26" t="str">
        <f>VLOOKUP(B136,'[1]LISTADO ATM'!$A$2:$C$822,3,0)</f>
        <v>NORTE</v>
      </c>
      <c r="B136" s="4">
        <v>746</v>
      </c>
      <c r="C136" s="4" t="str">
        <f>VLOOKUP(B136,'[1]LISTADO ATM'!$A$2:$B$822,2,0)</f>
        <v xml:space="preserve">ATM Oficina Las Terrenas </v>
      </c>
      <c r="D136" s="19" t="s">
        <v>10</v>
      </c>
      <c r="E136" s="20" t="s">
        <v>95</v>
      </c>
    </row>
    <row r="137" spans="1:5" ht="18" x14ac:dyDescent="0.25">
      <c r="A137" s="26" t="str">
        <f>VLOOKUP(B137,'[1]LISTADO ATM'!$A$2:$C$822,3,0)</f>
        <v>ESTE</v>
      </c>
      <c r="B137" s="4">
        <v>219</v>
      </c>
      <c r="C137" s="4" t="str">
        <f>VLOOKUP(B137,'[1]LISTADO ATM'!$A$2:$B$822,2,0)</f>
        <v xml:space="preserve">ATM Oficina La Altagracia (Higuey) </v>
      </c>
      <c r="D137" s="19" t="s">
        <v>10</v>
      </c>
      <c r="E137" s="20" t="s">
        <v>96</v>
      </c>
    </row>
    <row r="138" spans="1:5" ht="18" x14ac:dyDescent="0.25">
      <c r="A138" s="26" t="e">
        <f>VLOOKUP(B138,'[1]LISTADO ATM'!$A$2:$C$822,3,0)</f>
        <v>#N/A</v>
      </c>
      <c r="B138" s="4"/>
      <c r="C138" s="4" t="e">
        <f>VLOOKUP(B138,'[1]LISTADO ATM'!$A$2:$B$822,2,0)</f>
        <v>#N/A</v>
      </c>
      <c r="D138" s="60"/>
      <c r="E138" s="24"/>
    </row>
    <row r="139" spans="1:5" ht="18" x14ac:dyDescent="0.25">
      <c r="A139" s="26" t="e">
        <f>VLOOKUP(B139,'[1]LISTADO ATM'!$A$2:$C$822,3,0)</f>
        <v>#N/A</v>
      </c>
      <c r="B139" s="4"/>
      <c r="C139" s="4" t="e">
        <f>VLOOKUP(B139,'[1]LISTADO ATM'!$A$2:$B$822,2,0)</f>
        <v>#N/A</v>
      </c>
      <c r="D139" s="60"/>
      <c r="E139" s="24"/>
    </row>
    <row r="140" spans="1:5" ht="18" x14ac:dyDescent="0.25">
      <c r="A140" s="26" t="e">
        <f>VLOOKUP(B140,'[1]LISTADO ATM'!$A$2:$C$822,3,0)</f>
        <v>#N/A</v>
      </c>
      <c r="B140" s="4"/>
      <c r="C140" s="4" t="e">
        <f>VLOOKUP(B140,'[1]LISTADO ATM'!$A$2:$B$822,2,0)</f>
        <v>#N/A</v>
      </c>
      <c r="D140" s="60"/>
      <c r="E140" s="24"/>
    </row>
    <row r="141" spans="1:5" ht="18" x14ac:dyDescent="0.25">
      <c r="A141" s="26" t="e">
        <f>VLOOKUP(B141,'[1]LISTADO ATM'!$A$2:$C$822,3,0)</f>
        <v>#N/A</v>
      </c>
      <c r="B141" s="4"/>
      <c r="C141" s="4" t="e">
        <f>VLOOKUP(B141,'[1]LISTADO ATM'!$A$2:$B$822,2,0)</f>
        <v>#N/A</v>
      </c>
      <c r="D141" s="60"/>
      <c r="E141" s="24"/>
    </row>
    <row r="142" spans="1:5" ht="18" x14ac:dyDescent="0.25">
      <c r="A142" s="26" t="e">
        <f>VLOOKUP(B142,'[1]LISTADO ATM'!$A$2:$C$822,3,0)</f>
        <v>#N/A</v>
      </c>
      <c r="B142" s="4"/>
      <c r="C142" s="4" t="e">
        <f>VLOOKUP(B142,'[1]LISTADO ATM'!$A$2:$B$822,2,0)</f>
        <v>#N/A</v>
      </c>
      <c r="D142" s="60"/>
      <c r="E142" s="24"/>
    </row>
    <row r="143" spans="1:5" ht="18" x14ac:dyDescent="0.25">
      <c r="A143" s="26" t="e">
        <f>VLOOKUP(B143,'[1]LISTADO ATM'!$A$2:$C$822,3,0)</f>
        <v>#N/A</v>
      </c>
      <c r="B143" s="4"/>
      <c r="C143" s="4" t="e">
        <f>VLOOKUP(B143,'[1]LISTADO ATM'!$A$2:$B$822,2,0)</f>
        <v>#N/A</v>
      </c>
      <c r="D143" s="60"/>
      <c r="E143" s="24"/>
    </row>
    <row r="144" spans="1:5" ht="18.75" thickBot="1" x14ac:dyDescent="0.3">
      <c r="A144" s="8" t="s">
        <v>11</v>
      </c>
      <c r="B144" s="9">
        <f>COUNT(B111:B137)</f>
        <v>27</v>
      </c>
      <c r="C144" s="18"/>
      <c r="D144" s="18"/>
      <c r="E144" s="18"/>
    </row>
    <row r="145" spans="1:5" ht="15.75" thickBot="1" x14ac:dyDescent="0.3">
      <c r="E145" s="7"/>
    </row>
    <row r="146" spans="1:5" ht="18.75" thickBot="1" x14ac:dyDescent="0.3">
      <c r="A146" s="43" t="s">
        <v>15</v>
      </c>
      <c r="B146" s="44"/>
      <c r="C146" s="44"/>
      <c r="D146" s="44"/>
      <c r="E146" s="45"/>
    </row>
    <row r="147" spans="1:5" ht="18" x14ac:dyDescent="0.25">
      <c r="A147" s="2" t="s">
        <v>5</v>
      </c>
      <c r="B147" s="2" t="s">
        <v>6</v>
      </c>
      <c r="C147" s="3" t="s">
        <v>7</v>
      </c>
      <c r="D147" s="3" t="s">
        <v>8</v>
      </c>
      <c r="E147" s="2" t="s">
        <v>9</v>
      </c>
    </row>
    <row r="148" spans="1:5" ht="18" x14ac:dyDescent="0.25">
      <c r="A148" s="26" t="str">
        <f>VLOOKUP(B148,'[1]LISTADO ATM'!$A$2:$C$822,3,0)</f>
        <v>SUR</v>
      </c>
      <c r="B148" s="4">
        <v>873</v>
      </c>
      <c r="C148" s="4" t="str">
        <f>VLOOKUP(B148,'[1]LISTADO ATM'!$A$2:$B$822,2,0)</f>
        <v xml:space="preserve">ATM Centro de Caja San Cristóbal II </v>
      </c>
      <c r="D148" s="4" t="s">
        <v>13</v>
      </c>
      <c r="E148" s="31">
        <v>335837056</v>
      </c>
    </row>
    <row r="149" spans="1:5" ht="18" x14ac:dyDescent="0.25">
      <c r="A149" s="26" t="str">
        <f>VLOOKUP(B149,'[1]LISTADO ATM'!$A$2:$C$822,3,0)</f>
        <v>DISTRITO NACIONAL</v>
      </c>
      <c r="B149" s="4">
        <v>561</v>
      </c>
      <c r="C149" s="4" t="str">
        <f>VLOOKUP(B149,'[1]LISTADO ATM'!$A$2:$B$822,2,0)</f>
        <v xml:space="preserve">ATM Comando Regional P.N. S.D. Este </v>
      </c>
      <c r="D149" s="4" t="s">
        <v>13</v>
      </c>
      <c r="E149" s="31">
        <v>335837692</v>
      </c>
    </row>
    <row r="150" spans="1:5" ht="18" x14ac:dyDescent="0.25">
      <c r="A150" s="26" t="str">
        <f>VLOOKUP(B150,'[1]LISTADO ATM'!$A$2:$C$822,3,0)</f>
        <v>DISTRITO NACIONAL</v>
      </c>
      <c r="B150" s="4">
        <v>490</v>
      </c>
      <c r="C150" s="4" t="str">
        <f>VLOOKUP(B150,'[1]LISTADO ATM'!$A$2:$B$822,2,0)</f>
        <v xml:space="preserve">ATM Hospital Ney Arias Lora </v>
      </c>
      <c r="D150" s="4" t="s">
        <v>13</v>
      </c>
      <c r="E150" s="31" t="s">
        <v>38</v>
      </c>
    </row>
    <row r="151" spans="1:5" ht="18" x14ac:dyDescent="0.25">
      <c r="A151" s="26" t="str">
        <f>VLOOKUP(B151,'[1]LISTADO ATM'!$A$2:$C$822,3,0)</f>
        <v>DISTRITO NACIONAL</v>
      </c>
      <c r="B151" s="4">
        <v>845</v>
      </c>
      <c r="C151" s="4" t="str">
        <f>VLOOKUP(B151,'[1]LISTADO ATM'!$A$2:$B$822,2,0)</f>
        <v xml:space="preserve">ATM CERTV (Canal 4) </v>
      </c>
      <c r="D151" s="4" t="s">
        <v>13</v>
      </c>
      <c r="E151" s="31" t="s">
        <v>40</v>
      </c>
    </row>
    <row r="152" spans="1:5" ht="18" x14ac:dyDescent="0.25">
      <c r="A152" s="26" t="str">
        <f>VLOOKUP(B152,'[1]LISTADO ATM'!$A$2:$C$822,3,0)</f>
        <v>ESTE</v>
      </c>
      <c r="B152" s="4">
        <v>521</v>
      </c>
      <c r="C152" s="4" t="str">
        <f>VLOOKUP(B152,'[1]LISTADO ATM'!$A$2:$B$822,2,0)</f>
        <v xml:space="preserve">ATM UNP Bayahibe (La Romana) </v>
      </c>
      <c r="D152" s="4" t="s">
        <v>13</v>
      </c>
      <c r="E152" s="31">
        <v>335838354</v>
      </c>
    </row>
    <row r="153" spans="1:5" ht="18" x14ac:dyDescent="0.25">
      <c r="A153" s="26" t="str">
        <f>VLOOKUP(B153,'[1]LISTADO ATM'!$A$2:$C$822,3,0)</f>
        <v>DISTRITO NACIONAL</v>
      </c>
      <c r="B153" s="4">
        <v>745</v>
      </c>
      <c r="C153" s="4" t="str">
        <f>VLOOKUP(B153,'[1]LISTADO ATM'!$A$2:$B$822,2,0)</f>
        <v xml:space="preserve">ATM Oficina Ave. Duarte </v>
      </c>
      <c r="D153" s="4" t="s">
        <v>13</v>
      </c>
      <c r="E153" s="31">
        <v>335838874</v>
      </c>
    </row>
    <row r="154" spans="1:5" ht="18" x14ac:dyDescent="0.25">
      <c r="A154" s="26" t="str">
        <f>VLOOKUP(B154,'[1]LISTADO ATM'!$A$2:$C$822,3,0)</f>
        <v>NORTE</v>
      </c>
      <c r="B154" s="4">
        <v>638</v>
      </c>
      <c r="C154" s="4" t="str">
        <f>VLOOKUP(B154,'[1]LISTADO ATM'!$A$2:$B$822,2,0)</f>
        <v xml:space="preserve">ATM S/M Yoma </v>
      </c>
      <c r="D154" s="4" t="s">
        <v>13</v>
      </c>
      <c r="E154" s="20" t="s">
        <v>71</v>
      </c>
    </row>
    <row r="155" spans="1:5" ht="18" x14ac:dyDescent="0.25">
      <c r="A155" s="26" t="str">
        <f>VLOOKUP(B155,'[1]LISTADO ATM'!$A$2:$C$822,3,0)</f>
        <v>DISTRITO NACIONAL</v>
      </c>
      <c r="B155" s="4">
        <v>180</v>
      </c>
      <c r="C155" s="4" t="str">
        <f>VLOOKUP(B155,'[1]LISTADO ATM'!$A$2:$B$822,2,0)</f>
        <v xml:space="preserve">ATM Megacentro II </v>
      </c>
      <c r="D155" s="4" t="s">
        <v>13</v>
      </c>
      <c r="E155" s="20" t="s">
        <v>77</v>
      </c>
    </row>
    <row r="156" spans="1:5" ht="18" x14ac:dyDescent="0.25">
      <c r="A156" s="26" t="str">
        <f>VLOOKUP(B156,'[1]LISTADO ATM'!$A$2:$C$822,3,0)</f>
        <v>NORTE</v>
      </c>
      <c r="B156" s="4">
        <v>413</v>
      </c>
      <c r="C156" s="4" t="str">
        <f>VLOOKUP(B156,'[1]LISTADO ATM'!$A$2:$B$822,2,0)</f>
        <v xml:space="preserve">ATM UNP Las Galeras Samaná </v>
      </c>
      <c r="D156" s="4" t="s">
        <v>13</v>
      </c>
      <c r="E156" s="20" t="s">
        <v>97</v>
      </c>
    </row>
    <row r="157" spans="1:5" ht="18" x14ac:dyDescent="0.25">
      <c r="A157" s="26" t="str">
        <f>VLOOKUP(B157,'[1]LISTADO ATM'!$A$2:$C$822,3,0)</f>
        <v>DISTRITO NACIONAL</v>
      </c>
      <c r="B157" s="4">
        <v>547</v>
      </c>
      <c r="C157" s="4" t="str">
        <f>VLOOKUP(B157,'[1]LISTADO ATM'!$A$2:$B$822,2,0)</f>
        <v xml:space="preserve">ATM Plaza Lama Herrera </v>
      </c>
      <c r="D157" s="4" t="s">
        <v>13</v>
      </c>
      <c r="E157" s="20" t="s">
        <v>98</v>
      </c>
    </row>
    <row r="158" spans="1:5" ht="18" x14ac:dyDescent="0.25">
      <c r="A158" s="26" t="str">
        <f>VLOOKUP(B158,'[1]LISTADO ATM'!$A$2:$C$822,3,0)</f>
        <v>ESTE</v>
      </c>
      <c r="B158" s="4">
        <v>121</v>
      </c>
      <c r="C158" s="4" t="str">
        <f>VLOOKUP(B158,'[1]LISTADO ATM'!$A$2:$B$822,2,0)</f>
        <v xml:space="preserve">ATM Oficina Bayaguana </v>
      </c>
      <c r="D158" s="4" t="s">
        <v>13</v>
      </c>
      <c r="E158" s="20" t="s">
        <v>99</v>
      </c>
    </row>
    <row r="159" spans="1:5" ht="18" x14ac:dyDescent="0.25">
      <c r="A159" s="26" t="str">
        <f>VLOOKUP(B159,'[1]LISTADO ATM'!$A$2:$C$822,3,0)</f>
        <v>NORTE</v>
      </c>
      <c r="B159" s="4">
        <v>636</v>
      </c>
      <c r="C159" s="4" t="str">
        <f>VLOOKUP(B159,'[1]LISTADO ATM'!$A$2:$B$822,2,0)</f>
        <v xml:space="preserve">ATM Oficina Tamboríl </v>
      </c>
      <c r="D159" s="4" t="s">
        <v>13</v>
      </c>
      <c r="E159" s="20" t="s">
        <v>100</v>
      </c>
    </row>
    <row r="160" spans="1:5" ht="18" x14ac:dyDescent="0.25">
      <c r="A160" s="26" t="str">
        <f>VLOOKUP(B160,'[1]LISTADO ATM'!$A$2:$C$822,3,0)</f>
        <v>DISTRITO NACIONAL</v>
      </c>
      <c r="B160" s="4">
        <v>875</v>
      </c>
      <c r="C160" s="4" t="str">
        <f>VLOOKUP(B160,'[1]LISTADO ATM'!$A$2:$B$822,2,0)</f>
        <v xml:space="preserve">ATM Texaco Aut. Duarte KM 14 1/2 (Los Alcarrizos) </v>
      </c>
      <c r="D160" s="4" t="s">
        <v>13</v>
      </c>
      <c r="E160" s="20" t="s">
        <v>101</v>
      </c>
    </row>
    <row r="161" spans="1:5" ht="18" x14ac:dyDescent="0.25">
      <c r="A161" s="26" t="e">
        <f>VLOOKUP(B161,'[1]LISTADO ATM'!$A$2:$C$822,3,0)</f>
        <v>#N/A</v>
      </c>
      <c r="B161" s="4"/>
      <c r="C161" s="4" t="e">
        <f>VLOOKUP(B161,'[1]LISTADO ATM'!$A$2:$B$822,2,0)</f>
        <v>#N/A</v>
      </c>
      <c r="D161" s="4"/>
      <c r="E161" s="20"/>
    </row>
    <row r="162" spans="1:5" ht="18.75" thickBot="1" x14ac:dyDescent="0.3">
      <c r="A162" s="5" t="s">
        <v>11</v>
      </c>
      <c r="B162" s="9">
        <f>COUNT(B148:B160)</f>
        <v>13</v>
      </c>
      <c r="C162" s="18"/>
      <c r="D162" s="28"/>
      <c r="E162" s="29"/>
    </row>
    <row r="163" spans="1:5" ht="15.75" thickBot="1" x14ac:dyDescent="0.3">
      <c r="E163" s="7"/>
    </row>
    <row r="164" spans="1:5" ht="18" x14ac:dyDescent="0.25">
      <c r="A164" s="36" t="s">
        <v>14</v>
      </c>
      <c r="B164" s="37"/>
      <c r="C164" s="37"/>
      <c r="D164" s="37"/>
      <c r="E164" s="38"/>
    </row>
    <row r="165" spans="1:5" ht="18" x14ac:dyDescent="0.25">
      <c r="A165" s="10" t="s">
        <v>5</v>
      </c>
      <c r="B165" s="2" t="s">
        <v>6</v>
      </c>
      <c r="C165" s="6" t="s">
        <v>7</v>
      </c>
      <c r="D165" s="23" t="s">
        <v>8</v>
      </c>
      <c r="E165" s="10" t="s">
        <v>9</v>
      </c>
    </row>
    <row r="166" spans="1:5" ht="18" x14ac:dyDescent="0.25">
      <c r="A166" s="4" t="str">
        <f>VLOOKUP(B166,'[1]LISTADO ATM'!$A$2:$C$822,3,0)</f>
        <v>SUR</v>
      </c>
      <c r="B166" s="4">
        <v>356</v>
      </c>
      <c r="C166" s="4" t="str">
        <f>VLOOKUP(B166,'[1]LISTADO ATM'!$A$2:$B$822,2,0)</f>
        <v xml:space="preserve">ATM Estación Sigma (San Cristóbal) </v>
      </c>
      <c r="D166" s="25" t="s">
        <v>19</v>
      </c>
      <c r="E166" s="20">
        <v>335836366</v>
      </c>
    </row>
    <row r="167" spans="1:5" ht="18" x14ac:dyDescent="0.25">
      <c r="A167" s="4" t="str">
        <f>VLOOKUP(B167,'[1]LISTADO ATM'!$A$2:$C$822,3,0)</f>
        <v>DISTRITO NACIONAL</v>
      </c>
      <c r="B167" s="4">
        <v>946</v>
      </c>
      <c r="C167" s="4" t="str">
        <f>VLOOKUP(B167,'[1]LISTADO ATM'!$A$2:$B$822,2,0)</f>
        <v xml:space="preserve">ATM Oficina Núñez de Cáceres I </v>
      </c>
      <c r="D167" s="32" t="s">
        <v>28</v>
      </c>
      <c r="E167" s="20">
        <v>335836369</v>
      </c>
    </row>
    <row r="168" spans="1:5" ht="18" x14ac:dyDescent="0.25">
      <c r="A168" s="4" t="str">
        <f>VLOOKUP(B168,'[1]LISTADO ATM'!$A$2:$C$822,3,0)</f>
        <v>ESTE</v>
      </c>
      <c r="B168" s="4">
        <v>104</v>
      </c>
      <c r="C168" s="4" t="str">
        <f>VLOOKUP(B168,'[1]LISTADO ATM'!$A$2:$B$822,2,0)</f>
        <v xml:space="preserve">ATM Jumbo Higuey </v>
      </c>
      <c r="D168" s="25" t="s">
        <v>19</v>
      </c>
      <c r="E168" s="20" t="s">
        <v>24</v>
      </c>
    </row>
    <row r="169" spans="1:5" ht="18" x14ac:dyDescent="0.25">
      <c r="A169" s="4" t="str">
        <f>VLOOKUP(B169,'[1]LISTADO ATM'!$A$2:$C$822,3,0)</f>
        <v>ESTE</v>
      </c>
      <c r="B169" s="4">
        <v>608</v>
      </c>
      <c r="C169" s="4" t="str">
        <f>VLOOKUP(B169,'[1]LISTADO ATM'!$A$2:$B$822,2,0)</f>
        <v xml:space="preserve">ATM Oficina Jumbo (San Pedro) </v>
      </c>
      <c r="D169" s="32" t="s">
        <v>28</v>
      </c>
      <c r="E169" s="20">
        <v>335837754</v>
      </c>
    </row>
    <row r="170" spans="1:5" ht="18" x14ac:dyDescent="0.25">
      <c r="A170" s="4" t="str">
        <f>VLOOKUP(B170,'[1]LISTADO ATM'!$A$2:$C$822,3,0)</f>
        <v>DISTRITO NACIONAL</v>
      </c>
      <c r="B170" s="4">
        <v>966</v>
      </c>
      <c r="C170" s="4" t="str">
        <f>VLOOKUP(B170,'[1]LISTADO ATM'!$A$2:$B$822,2,0)</f>
        <v>ATM Centro Medico Real</v>
      </c>
      <c r="D170" s="25" t="s">
        <v>19</v>
      </c>
      <c r="E170" s="20">
        <v>335837755</v>
      </c>
    </row>
    <row r="171" spans="1:5" ht="18" x14ac:dyDescent="0.25">
      <c r="A171" s="4" t="str">
        <f>VLOOKUP(B171,'[1]LISTADO ATM'!$A$2:$C$822,3,0)</f>
        <v>DISTRITO NACIONAL</v>
      </c>
      <c r="B171" s="4">
        <v>26</v>
      </c>
      <c r="C171" s="4" t="str">
        <f>VLOOKUP(B171,'[1]LISTADO ATM'!$A$2:$B$822,2,0)</f>
        <v>ATM S/M Jumbo San Isidro</v>
      </c>
      <c r="D171" s="32" t="s">
        <v>28</v>
      </c>
      <c r="E171" s="20">
        <v>335837756</v>
      </c>
    </row>
    <row r="172" spans="1:5" ht="18" x14ac:dyDescent="0.25">
      <c r="A172" s="4" t="str">
        <f>VLOOKUP(B172,'[1]LISTADO ATM'!$A$2:$C$822,3,0)</f>
        <v>NORTE</v>
      </c>
      <c r="B172" s="4">
        <v>304</v>
      </c>
      <c r="C172" s="4" t="str">
        <f>VLOOKUP(B172,'[1]LISTADO ATM'!$A$2:$B$822,2,0)</f>
        <v xml:space="preserve">ATM Multicentro La Sirena Estrella Sadhala </v>
      </c>
      <c r="D172" s="32" t="s">
        <v>28</v>
      </c>
      <c r="E172" s="20">
        <v>335837759</v>
      </c>
    </row>
    <row r="173" spans="1:5" ht="18" x14ac:dyDescent="0.25">
      <c r="A173" s="4" t="str">
        <f>VLOOKUP(B173,'[1]LISTADO ATM'!$A$2:$C$822,3,0)</f>
        <v>NORTE</v>
      </c>
      <c r="B173" s="4">
        <v>809</v>
      </c>
      <c r="C173" s="4" t="str">
        <f>VLOOKUP(B173,'[1]LISTADO ATM'!$A$2:$B$822,2,0)</f>
        <v>ATM Yoma (Cotuí)</v>
      </c>
      <c r="D173" s="32" t="s">
        <v>28</v>
      </c>
      <c r="E173" s="20">
        <v>335837763</v>
      </c>
    </row>
    <row r="174" spans="1:5" ht="18" x14ac:dyDescent="0.25">
      <c r="A174" s="4" t="str">
        <f>VLOOKUP(B174,'[1]LISTADO ATM'!$A$2:$C$822,3,0)</f>
        <v>SUR</v>
      </c>
      <c r="B174" s="4">
        <v>584</v>
      </c>
      <c r="C174" s="4" t="str">
        <f>VLOOKUP(B174,'[1]LISTADO ATM'!$A$2:$B$822,2,0)</f>
        <v xml:space="preserve">ATM Oficina San Cristóbal I </v>
      </c>
      <c r="D174" s="32" t="s">
        <v>28</v>
      </c>
      <c r="E174" s="20">
        <v>335838492</v>
      </c>
    </row>
    <row r="175" spans="1:5" ht="18" x14ac:dyDescent="0.25">
      <c r="A175" s="4" t="str">
        <f>VLOOKUP(B175,'[1]LISTADO ATM'!$A$2:$C$822,3,0)</f>
        <v>DISTRITO NACIONAL</v>
      </c>
      <c r="B175" s="4">
        <v>494</v>
      </c>
      <c r="C175" s="4" t="str">
        <f>VLOOKUP(B175,'[1]LISTADO ATM'!$A$2:$B$822,2,0)</f>
        <v xml:space="preserve">ATM Oficina Blue Mall </v>
      </c>
      <c r="D175" s="32" t="s">
        <v>28</v>
      </c>
      <c r="E175" s="20">
        <v>335838513</v>
      </c>
    </row>
    <row r="176" spans="1:5" ht="18" x14ac:dyDescent="0.25">
      <c r="A176" s="4" t="str">
        <f>VLOOKUP(B176,'[1]LISTADO ATM'!$A$2:$C$822,3,0)</f>
        <v>SUR</v>
      </c>
      <c r="B176" s="4">
        <v>5</v>
      </c>
      <c r="C176" s="4" t="str">
        <f>VLOOKUP(B176,'[1]LISTADO ATM'!$A$2:$B$822,2,0)</f>
        <v>ATM Oficina Autoservicio Villa Ofelia (San Juan)</v>
      </c>
      <c r="D176" s="25" t="s">
        <v>19</v>
      </c>
      <c r="E176" s="20">
        <v>335837791</v>
      </c>
    </row>
    <row r="177" spans="1:5" ht="18" x14ac:dyDescent="0.25">
      <c r="A177" s="4" t="str">
        <f>VLOOKUP(B177,'[1]LISTADO ATM'!$A$2:$C$822,3,0)</f>
        <v>DISTRITO NACIONAL</v>
      </c>
      <c r="B177" s="4">
        <v>560</v>
      </c>
      <c r="C177" s="4" t="str">
        <f>VLOOKUP(B177,'[1]LISTADO ATM'!$A$2:$B$822,2,0)</f>
        <v xml:space="preserve">ATM Junta Central Electoral </v>
      </c>
      <c r="D177" s="25" t="s">
        <v>19</v>
      </c>
      <c r="E177" s="20">
        <v>335837813</v>
      </c>
    </row>
    <row r="178" spans="1:5" ht="18.75" thickBot="1" x14ac:dyDescent="0.3">
      <c r="A178" s="5" t="s">
        <v>11</v>
      </c>
      <c r="B178" s="9">
        <f>COUNT(B166:B177)</f>
        <v>12</v>
      </c>
      <c r="C178" s="27"/>
      <c r="D178" s="22"/>
      <c r="E178" s="22"/>
    </row>
    <row r="179" spans="1:5" ht="15.75" thickBot="1" x14ac:dyDescent="0.3">
      <c r="E179" s="7"/>
    </row>
    <row r="180" spans="1:5" ht="18.75" thickBot="1" x14ac:dyDescent="0.3">
      <c r="A180" s="39" t="s">
        <v>12</v>
      </c>
      <c r="B180" s="40"/>
      <c r="D180" s="7"/>
      <c r="E180" s="7"/>
    </row>
    <row r="181" spans="1:5" ht="18.75" thickBot="1" x14ac:dyDescent="0.3">
      <c r="A181" s="41">
        <f>+B144+B162+B178</f>
        <v>52</v>
      </c>
      <c r="B181" s="42"/>
    </row>
    <row r="182" spans="1:5" ht="15.75" thickBot="1" x14ac:dyDescent="0.3">
      <c r="E182" s="7"/>
    </row>
    <row r="183" spans="1:5" ht="18.75" thickBot="1" x14ac:dyDescent="0.3">
      <c r="A183" s="43" t="s">
        <v>17</v>
      </c>
      <c r="B183" s="44"/>
      <c r="C183" s="44"/>
      <c r="D183" s="44"/>
      <c r="E183" s="45"/>
    </row>
    <row r="184" spans="1:5" ht="18" x14ac:dyDescent="0.25">
      <c r="A184" s="10" t="s">
        <v>5</v>
      </c>
      <c r="B184" s="6" t="s">
        <v>6</v>
      </c>
      <c r="C184" s="6" t="s">
        <v>7</v>
      </c>
      <c r="D184" s="46" t="s">
        <v>8</v>
      </c>
      <c r="E184" s="47"/>
    </row>
    <row r="185" spans="1:5" ht="18" x14ac:dyDescent="0.25">
      <c r="A185" s="4" t="str">
        <f>VLOOKUP(B185,'[1]LISTADO ATM'!$A$2:$C$822,3,0)</f>
        <v>DISTRITO NACIONAL</v>
      </c>
      <c r="B185" s="4">
        <v>717</v>
      </c>
      <c r="C185" s="4" t="str">
        <f>VLOOKUP(B185,'[1]LISTADO ATM'!$A$2:$B$822,2,0)</f>
        <v xml:space="preserve">ATM Oficina Los Alcarrizos </v>
      </c>
      <c r="D185" s="34" t="s">
        <v>20</v>
      </c>
      <c r="E185" s="35"/>
    </row>
    <row r="186" spans="1:5" ht="18" x14ac:dyDescent="0.25">
      <c r="A186" s="4" t="str">
        <f>VLOOKUP(B186,'[1]LISTADO ATM'!$A$2:$C$822,3,0)</f>
        <v>DISTRITO NACIONAL</v>
      </c>
      <c r="B186" s="4">
        <v>577</v>
      </c>
      <c r="C186" s="4" t="str">
        <f>VLOOKUP(B186,'[1]LISTADO ATM'!$A$2:$B$822,2,0)</f>
        <v xml:space="preserve">ATM Olé Ave. Duarte </v>
      </c>
      <c r="D186" s="34" t="s">
        <v>22</v>
      </c>
      <c r="E186" s="35"/>
    </row>
    <row r="187" spans="1:5" ht="18" x14ac:dyDescent="0.25">
      <c r="A187" s="4" t="str">
        <f>VLOOKUP(B187,'[1]LISTADO ATM'!$A$2:$C$822,3,0)</f>
        <v>DISTRITO NACIONAL</v>
      </c>
      <c r="B187" s="4">
        <v>812</v>
      </c>
      <c r="C187" s="4" t="str">
        <f>VLOOKUP(B187,'[1]LISTADO ATM'!$A$2:$B$822,2,0)</f>
        <v xml:space="preserve">ATM Canasta del Pueblo </v>
      </c>
      <c r="D187" s="34" t="s">
        <v>20</v>
      </c>
      <c r="E187" s="35"/>
    </row>
    <row r="188" spans="1:5" ht="18" x14ac:dyDescent="0.25">
      <c r="A188" s="4" t="str">
        <f>VLOOKUP(B188,'[1]LISTADO ATM'!$A$2:$C$822,3,0)</f>
        <v>DISTRITO NACIONAL</v>
      </c>
      <c r="B188" s="4">
        <v>162</v>
      </c>
      <c r="C188" s="4" t="str">
        <f>VLOOKUP(B188,'[1]LISTADO ATM'!$A$2:$B$822,2,0)</f>
        <v xml:space="preserve">ATM Oficina Tiradentes I </v>
      </c>
      <c r="D188" s="34" t="s">
        <v>20</v>
      </c>
      <c r="E188" s="35"/>
    </row>
    <row r="189" spans="1:5" ht="18" x14ac:dyDescent="0.25">
      <c r="A189" s="4" t="str">
        <f>VLOOKUP(B189,'[1]LISTADO ATM'!$A$2:$C$822,3,0)</f>
        <v>ESTE</v>
      </c>
      <c r="B189" s="4">
        <v>219</v>
      </c>
      <c r="C189" s="4" t="str">
        <f>VLOOKUP(B189,'[1]LISTADO ATM'!$A$2:$B$822,2,0)</f>
        <v xml:space="preserve">ATM Oficina La Altagracia (Higuey) </v>
      </c>
      <c r="D189" s="34" t="s">
        <v>20</v>
      </c>
      <c r="E189" s="35"/>
    </row>
    <row r="190" spans="1:5" ht="18" x14ac:dyDescent="0.25">
      <c r="A190" s="4" t="str">
        <f>VLOOKUP(B190,'[1]LISTADO ATM'!$A$2:$C$822,3,0)</f>
        <v>SUR</v>
      </c>
      <c r="B190" s="4">
        <v>252</v>
      </c>
      <c r="C190" s="4" t="str">
        <f>VLOOKUP(B190,'[1]LISTADO ATM'!$A$2:$B$822,2,0)</f>
        <v xml:space="preserve">ATM Banco Agrícola (Barahona) </v>
      </c>
      <c r="D190" s="34" t="s">
        <v>20</v>
      </c>
      <c r="E190" s="35"/>
    </row>
    <row r="191" spans="1:5" ht="18" x14ac:dyDescent="0.25">
      <c r="A191" s="4" t="str">
        <f>VLOOKUP(B191,'[1]LISTADO ATM'!$A$2:$C$822,3,0)</f>
        <v>NORTE</v>
      </c>
      <c r="B191" s="4">
        <v>372</v>
      </c>
      <c r="C191" s="4" t="str">
        <f>VLOOKUP(B191,'[1]LISTADO ATM'!$A$2:$B$822,2,0)</f>
        <v>ATM Oficina Sánchez II</v>
      </c>
      <c r="D191" s="34" t="s">
        <v>20</v>
      </c>
      <c r="E191" s="35"/>
    </row>
    <row r="192" spans="1:5" ht="18" x14ac:dyDescent="0.25">
      <c r="A192" s="4" t="str">
        <f>VLOOKUP(B192,'[1]LISTADO ATM'!$A$2:$C$822,3,0)</f>
        <v>DISTRITO NACIONAL</v>
      </c>
      <c r="B192" s="4">
        <v>434</v>
      </c>
      <c r="C192" s="4" t="str">
        <f>VLOOKUP(B192,'[1]LISTADO ATM'!$A$2:$B$822,2,0)</f>
        <v xml:space="preserve">ATM Generadora Hidroeléctrica Dom. (EGEHID) </v>
      </c>
      <c r="D192" s="34" t="s">
        <v>20</v>
      </c>
      <c r="E192" s="35"/>
    </row>
    <row r="193" spans="1:5" ht="18" x14ac:dyDescent="0.25">
      <c r="A193" s="4" t="str">
        <f>VLOOKUP(B193,'[1]LISTADO ATM'!$A$2:$C$822,3,0)</f>
        <v>NORTE</v>
      </c>
      <c r="B193" s="4">
        <v>444</v>
      </c>
      <c r="C193" s="4" t="str">
        <f>VLOOKUP(B193,'[1]LISTADO ATM'!$A$2:$B$822,2,0)</f>
        <v xml:space="preserve">ATM Hospital Metropolitano de (Santiago) (HOMS) </v>
      </c>
      <c r="D193" s="34" t="s">
        <v>20</v>
      </c>
      <c r="E193" s="35"/>
    </row>
    <row r="194" spans="1:5" ht="18" x14ac:dyDescent="0.25">
      <c r="A194" s="4" t="str">
        <f>VLOOKUP(B194,'[1]LISTADO ATM'!$A$2:$C$822,3,0)</f>
        <v>DISTRITO NACIONAL</v>
      </c>
      <c r="B194" s="4">
        <v>494</v>
      </c>
      <c r="C194" s="4" t="str">
        <f>VLOOKUP(B194,'[1]LISTADO ATM'!$A$2:$B$822,2,0)</f>
        <v xml:space="preserve">ATM Oficina Blue Mall </v>
      </c>
      <c r="D194" s="34" t="s">
        <v>20</v>
      </c>
      <c r="E194" s="35"/>
    </row>
    <row r="195" spans="1:5" ht="18" x14ac:dyDescent="0.25">
      <c r="A195" s="4" t="str">
        <f>VLOOKUP(B195,'[1]LISTADO ATM'!$A$2:$C$822,3,0)</f>
        <v>ESTE</v>
      </c>
      <c r="B195" s="4">
        <v>608</v>
      </c>
      <c r="C195" s="4" t="str">
        <f>VLOOKUP(B195,'[1]LISTADO ATM'!$A$2:$B$822,2,0)</f>
        <v xml:space="preserve">ATM Oficina Jumbo (San Pedro) </v>
      </c>
      <c r="D195" s="34" t="s">
        <v>20</v>
      </c>
      <c r="E195" s="35"/>
    </row>
    <row r="196" spans="1:5" ht="18" x14ac:dyDescent="0.25">
      <c r="A196" s="4" t="str">
        <f>VLOOKUP(B196,'[1]LISTADO ATM'!$A$2:$C$822,3,0)</f>
        <v>DISTRITO NACIONAL</v>
      </c>
      <c r="B196" s="4">
        <v>715</v>
      </c>
      <c r="C196" s="4" t="str">
        <f>VLOOKUP(B196,'[1]LISTADO ATM'!$A$2:$B$822,2,0)</f>
        <v xml:space="preserve">ATM Oficina 27 de Febrero (Lobby) </v>
      </c>
      <c r="D196" s="34" t="s">
        <v>20</v>
      </c>
      <c r="E196" s="35"/>
    </row>
    <row r="197" spans="1:5" ht="18" x14ac:dyDescent="0.25">
      <c r="A197" s="4" t="str">
        <f>VLOOKUP(B197,'[1]LISTADO ATM'!$A$2:$C$822,3,0)</f>
        <v>SUR</v>
      </c>
      <c r="B197" s="4">
        <v>783</v>
      </c>
      <c r="C197" s="4" t="str">
        <f>VLOOKUP(B197,'[1]LISTADO ATM'!$A$2:$B$822,2,0)</f>
        <v xml:space="preserve">ATM Autobanco Alfa y Omega (Barahona) </v>
      </c>
      <c r="D197" s="34" t="s">
        <v>20</v>
      </c>
      <c r="E197" s="35"/>
    </row>
    <row r="198" spans="1:5" ht="18" x14ac:dyDescent="0.25">
      <c r="A198" s="4" t="str">
        <f>VLOOKUP(B198,'[1]LISTADO ATM'!$A$2:$C$822,3,0)</f>
        <v>SUR</v>
      </c>
      <c r="B198" s="4">
        <v>829</v>
      </c>
      <c r="C198" s="4" t="str">
        <f>VLOOKUP(B198,'[1]LISTADO ATM'!$A$2:$B$822,2,0)</f>
        <v xml:space="preserve">ATM UNP Multicentro Sirena Baní </v>
      </c>
      <c r="D198" s="34" t="s">
        <v>20</v>
      </c>
      <c r="E198" s="35"/>
    </row>
    <row r="199" spans="1:5" ht="18.75" thickBot="1" x14ac:dyDescent="0.3">
      <c r="A199" s="5" t="s">
        <v>11</v>
      </c>
      <c r="B199" s="9">
        <f>COUNT(B185:B198)</f>
        <v>14</v>
      </c>
      <c r="C199" s="27"/>
      <c r="D199" s="22"/>
      <c r="E199" s="22"/>
    </row>
  </sheetData>
  <mergeCells count="27">
    <mergeCell ref="D196:E196"/>
    <mergeCell ref="D197:E197"/>
    <mergeCell ref="D198:E198"/>
    <mergeCell ref="D191:E191"/>
    <mergeCell ref="D192:E192"/>
    <mergeCell ref="D193:E193"/>
    <mergeCell ref="D194:E194"/>
    <mergeCell ref="D195:E195"/>
    <mergeCell ref="D188:E188"/>
    <mergeCell ref="D189:E189"/>
    <mergeCell ref="D190:E190"/>
    <mergeCell ref="D186:E186"/>
    <mergeCell ref="D187:E187"/>
    <mergeCell ref="A96:E96"/>
    <mergeCell ref="C107:E107"/>
    <mergeCell ref="A109:E109"/>
    <mergeCell ref="A146:E146"/>
    <mergeCell ref="A1:E1"/>
    <mergeCell ref="A2:E2"/>
    <mergeCell ref="A7:E7"/>
    <mergeCell ref="C94:E94"/>
    <mergeCell ref="A164:E164"/>
    <mergeCell ref="A180:B180"/>
    <mergeCell ref="A181:B181"/>
    <mergeCell ref="A183:E183"/>
    <mergeCell ref="D184:E184"/>
    <mergeCell ref="D185:E185"/>
  </mergeCells>
  <phoneticPr fontId="11" type="noConversion"/>
  <conditionalFormatting sqref="E62">
    <cfRule type="duplicateValues" dxfId="128" priority="364"/>
  </conditionalFormatting>
  <conditionalFormatting sqref="E82">
    <cfRule type="duplicateValues" dxfId="127" priority="315"/>
  </conditionalFormatting>
  <conditionalFormatting sqref="E169">
    <cfRule type="duplicateValues" dxfId="126" priority="226"/>
  </conditionalFormatting>
  <conditionalFormatting sqref="E169">
    <cfRule type="duplicateValues" dxfId="125" priority="227"/>
  </conditionalFormatting>
  <conditionalFormatting sqref="B169">
    <cfRule type="duplicateValues" dxfId="124" priority="224"/>
    <cfRule type="duplicateValues" dxfId="123" priority="225"/>
  </conditionalFormatting>
  <conditionalFormatting sqref="E170">
    <cfRule type="duplicateValues" dxfId="122" priority="222"/>
  </conditionalFormatting>
  <conditionalFormatting sqref="E170">
    <cfRule type="duplicateValues" dxfId="121" priority="223"/>
  </conditionalFormatting>
  <conditionalFormatting sqref="B170">
    <cfRule type="duplicateValues" dxfId="120" priority="220"/>
    <cfRule type="duplicateValues" dxfId="119" priority="221"/>
  </conditionalFormatting>
  <conditionalFormatting sqref="E65">
    <cfRule type="duplicateValues" dxfId="118" priority="210"/>
  </conditionalFormatting>
  <conditionalFormatting sqref="E9">
    <cfRule type="duplicateValues" dxfId="117" priority="198"/>
  </conditionalFormatting>
  <conditionalFormatting sqref="E185">
    <cfRule type="duplicateValues" dxfId="116" priority="197"/>
  </conditionalFormatting>
  <conditionalFormatting sqref="E185">
    <cfRule type="duplicateValues" dxfId="115" priority="196"/>
  </conditionalFormatting>
  <conditionalFormatting sqref="E185">
    <cfRule type="duplicateValues" dxfId="114" priority="195"/>
  </conditionalFormatting>
  <conditionalFormatting sqref="E10">
    <cfRule type="duplicateValues" dxfId="113" priority="194"/>
  </conditionalFormatting>
  <conditionalFormatting sqref="E11">
    <cfRule type="duplicateValues" dxfId="112" priority="190"/>
  </conditionalFormatting>
  <conditionalFormatting sqref="E186">
    <cfRule type="duplicateValues" dxfId="111" priority="176"/>
  </conditionalFormatting>
  <conditionalFormatting sqref="E186">
    <cfRule type="duplicateValues" dxfId="110" priority="177"/>
  </conditionalFormatting>
  <conditionalFormatting sqref="E186">
    <cfRule type="duplicateValues" dxfId="109" priority="175"/>
  </conditionalFormatting>
  <conditionalFormatting sqref="E187">
    <cfRule type="duplicateValues" dxfId="108" priority="174"/>
  </conditionalFormatting>
  <conditionalFormatting sqref="E187">
    <cfRule type="duplicateValues" dxfId="107" priority="173"/>
  </conditionalFormatting>
  <conditionalFormatting sqref="E187">
    <cfRule type="duplicateValues" dxfId="106" priority="172"/>
  </conditionalFormatting>
  <conditionalFormatting sqref="E12">
    <cfRule type="duplicateValues" dxfId="105" priority="161"/>
  </conditionalFormatting>
  <conditionalFormatting sqref="E12">
    <cfRule type="duplicateValues" dxfId="104" priority="162"/>
  </conditionalFormatting>
  <conditionalFormatting sqref="E13">
    <cfRule type="duplicateValues" dxfId="103" priority="159"/>
  </conditionalFormatting>
  <conditionalFormatting sqref="E13">
    <cfRule type="duplicateValues" dxfId="102" priority="160"/>
  </conditionalFormatting>
  <conditionalFormatting sqref="E14">
    <cfRule type="duplicateValues" dxfId="101" priority="157"/>
  </conditionalFormatting>
  <conditionalFormatting sqref="E14">
    <cfRule type="duplicateValues" dxfId="100" priority="158"/>
  </conditionalFormatting>
  <conditionalFormatting sqref="E15">
    <cfRule type="duplicateValues" dxfId="99" priority="155"/>
  </conditionalFormatting>
  <conditionalFormatting sqref="E15">
    <cfRule type="duplicateValues" dxfId="98" priority="156"/>
  </conditionalFormatting>
  <conditionalFormatting sqref="E16">
    <cfRule type="duplicateValues" dxfId="97" priority="153"/>
  </conditionalFormatting>
  <conditionalFormatting sqref="E16">
    <cfRule type="duplicateValues" dxfId="96" priority="154"/>
  </conditionalFormatting>
  <conditionalFormatting sqref="E17">
    <cfRule type="duplicateValues" dxfId="95" priority="151"/>
  </conditionalFormatting>
  <conditionalFormatting sqref="E17">
    <cfRule type="duplicateValues" dxfId="94" priority="152"/>
  </conditionalFormatting>
  <conditionalFormatting sqref="E18">
    <cfRule type="duplicateValues" dxfId="93" priority="150"/>
  </conditionalFormatting>
  <conditionalFormatting sqref="E18">
    <cfRule type="duplicateValues" dxfId="92" priority="149"/>
  </conditionalFormatting>
  <conditionalFormatting sqref="E19">
    <cfRule type="duplicateValues" dxfId="91" priority="148"/>
  </conditionalFormatting>
  <conditionalFormatting sqref="E22">
    <cfRule type="duplicateValues" dxfId="90" priority="147"/>
  </conditionalFormatting>
  <conditionalFormatting sqref="E22">
    <cfRule type="duplicateValues" dxfId="89" priority="146"/>
  </conditionalFormatting>
  <conditionalFormatting sqref="E24">
    <cfRule type="duplicateValues" dxfId="88" priority="145"/>
  </conditionalFormatting>
  <conditionalFormatting sqref="E87">
    <cfRule type="duplicateValues" dxfId="87" priority="143"/>
  </conditionalFormatting>
  <conditionalFormatting sqref="E89">
    <cfRule type="duplicateValues" dxfId="86" priority="142"/>
  </conditionalFormatting>
  <conditionalFormatting sqref="E86">
    <cfRule type="duplicateValues" dxfId="85" priority="141"/>
  </conditionalFormatting>
  <conditionalFormatting sqref="E149">
    <cfRule type="duplicateValues" dxfId="84" priority="1599"/>
  </conditionalFormatting>
  <conditionalFormatting sqref="E25">
    <cfRule type="duplicateValues" dxfId="83" priority="137"/>
  </conditionalFormatting>
  <conditionalFormatting sqref="E26">
    <cfRule type="duplicateValues" dxfId="82" priority="134"/>
  </conditionalFormatting>
  <conditionalFormatting sqref="E27">
    <cfRule type="duplicateValues" dxfId="81" priority="132"/>
  </conditionalFormatting>
  <conditionalFormatting sqref="E60">
    <cfRule type="duplicateValues" dxfId="80" priority="1682"/>
  </conditionalFormatting>
  <conditionalFormatting sqref="E28">
    <cfRule type="duplicateValues" dxfId="79" priority="130"/>
  </conditionalFormatting>
  <conditionalFormatting sqref="E29">
    <cfRule type="duplicateValues" dxfId="78" priority="128"/>
  </conditionalFormatting>
  <conditionalFormatting sqref="E33">
    <cfRule type="duplicateValues" dxfId="77" priority="127"/>
  </conditionalFormatting>
  <conditionalFormatting sqref="E34">
    <cfRule type="duplicateValues" dxfId="76" priority="125"/>
  </conditionalFormatting>
  <conditionalFormatting sqref="E35">
    <cfRule type="duplicateValues" dxfId="75" priority="124"/>
  </conditionalFormatting>
  <conditionalFormatting sqref="E36">
    <cfRule type="duplicateValues" dxfId="74" priority="123"/>
  </conditionalFormatting>
  <conditionalFormatting sqref="E37">
    <cfRule type="duplicateValues" dxfId="73" priority="122"/>
  </conditionalFormatting>
  <conditionalFormatting sqref="E38">
    <cfRule type="duplicateValues" dxfId="72" priority="121"/>
  </conditionalFormatting>
  <conditionalFormatting sqref="E39">
    <cfRule type="duplicateValues" dxfId="71" priority="120"/>
  </conditionalFormatting>
  <conditionalFormatting sqref="E40">
    <cfRule type="duplicateValues" dxfId="70" priority="119"/>
  </conditionalFormatting>
  <conditionalFormatting sqref="E41">
    <cfRule type="duplicateValues" dxfId="69" priority="118"/>
  </conditionalFormatting>
  <conditionalFormatting sqref="E42">
    <cfRule type="duplicateValues" dxfId="68" priority="117"/>
  </conditionalFormatting>
  <conditionalFormatting sqref="E43:E44">
    <cfRule type="duplicateValues" dxfId="67" priority="116"/>
  </conditionalFormatting>
  <conditionalFormatting sqref="E45:E48">
    <cfRule type="duplicateValues" dxfId="66" priority="115"/>
  </conditionalFormatting>
  <conditionalFormatting sqref="E49">
    <cfRule type="duplicateValues" dxfId="65" priority="114"/>
  </conditionalFormatting>
  <conditionalFormatting sqref="E50">
    <cfRule type="duplicateValues" dxfId="64" priority="113"/>
  </conditionalFormatting>
  <conditionalFormatting sqref="E51">
    <cfRule type="duplicateValues" dxfId="63" priority="112"/>
  </conditionalFormatting>
  <conditionalFormatting sqref="E52">
    <cfRule type="duplicateValues" dxfId="62" priority="106"/>
  </conditionalFormatting>
  <conditionalFormatting sqref="E55">
    <cfRule type="duplicateValues" dxfId="61" priority="105"/>
  </conditionalFormatting>
  <conditionalFormatting sqref="E56">
    <cfRule type="duplicateValues" dxfId="60" priority="103"/>
  </conditionalFormatting>
  <conditionalFormatting sqref="E200:E1048576">
    <cfRule type="duplicateValues" dxfId="59" priority="2653"/>
  </conditionalFormatting>
  <conditionalFormatting sqref="E61">
    <cfRule type="duplicateValues" dxfId="58" priority="92"/>
  </conditionalFormatting>
  <conditionalFormatting sqref="B111:B118 B134 B138:B143">
    <cfRule type="duplicateValues" dxfId="57" priority="3831"/>
    <cfRule type="duplicateValues" dxfId="56" priority="3832"/>
  </conditionalFormatting>
  <conditionalFormatting sqref="B111:B118 B134 B138:B143">
    <cfRule type="duplicateValues" dxfId="55" priority="3833"/>
  </conditionalFormatting>
  <conditionalFormatting sqref="E111:E112 E63:E64 E66:E79">
    <cfRule type="duplicateValues" dxfId="54" priority="3834"/>
  </conditionalFormatting>
  <conditionalFormatting sqref="E152:E153 E91">
    <cfRule type="duplicateValues" dxfId="53" priority="89"/>
  </conditionalFormatting>
  <conditionalFormatting sqref="E149:E151 E83:E84 E93">
    <cfRule type="duplicateValues" dxfId="52" priority="3844"/>
  </conditionalFormatting>
  <conditionalFormatting sqref="E9:E56">
    <cfRule type="duplicateValues" dxfId="51" priority="3863"/>
  </conditionalFormatting>
  <conditionalFormatting sqref="E101">
    <cfRule type="duplicateValues" dxfId="50" priority="78"/>
  </conditionalFormatting>
  <conditionalFormatting sqref="E199 E62 E1:E7 E144:E146 E80:E81 E171:E173 E178:E184 E103 E57:E60 E94:E96 E98:E100 E89:E90 E86:E87 E148 E162:E166 E106:E109 E92 E168">
    <cfRule type="duplicateValues" dxfId="49" priority="4101"/>
  </conditionalFormatting>
  <conditionalFormatting sqref="E199 E62 E144:E146 E80:E81 E1:E7 E171:E173 E178:E184 E103 E57:E60 E94:E96 E98:E100 E89:E90 E86:E87 E148 E162:E166 E106:E109 E92 E168">
    <cfRule type="duplicateValues" dxfId="48" priority="4117"/>
  </conditionalFormatting>
  <conditionalFormatting sqref="E199:E1048576 E144:E146 E1:E7 E62:E84 E9:E60 E98:E100 E111:E112 E162:E166 E178:E184 E103 E106:E109 E86:E87 E89:E90 E92:E96 E148:E151 E168:E173">
    <cfRule type="duplicateValues" dxfId="47" priority="4133"/>
  </conditionalFormatting>
  <conditionalFormatting sqref="E199:E1048576 E144:E146 E1:E7 E62:E84 E9:E60 E98:E100 E111:E112 E162:E166 E178:E187 E103 E106:E109 E86:E87 E89:E90 E92:E96 E148:E151 E168:E173">
    <cfRule type="duplicateValues" dxfId="46" priority="4147"/>
  </conditionalFormatting>
  <conditionalFormatting sqref="B159:B1048576 B1:B118 B134 B138:B156">
    <cfRule type="duplicateValues" dxfId="45" priority="39"/>
    <cfRule type="duplicateValues" dxfId="44" priority="57"/>
  </conditionalFormatting>
  <conditionalFormatting sqref="E174:E177">
    <cfRule type="duplicateValues" dxfId="43" priority="53"/>
  </conditionalFormatting>
  <conditionalFormatting sqref="E174:E177">
    <cfRule type="duplicateValues" dxfId="42" priority="54"/>
  </conditionalFormatting>
  <conditionalFormatting sqref="E174:E177">
    <cfRule type="duplicateValues" dxfId="41" priority="55"/>
  </conditionalFormatting>
  <conditionalFormatting sqref="E174:E177">
    <cfRule type="duplicateValues" dxfId="40" priority="56"/>
  </conditionalFormatting>
  <conditionalFormatting sqref="B166:B1048576 B148:B156 B111:B118 B98:B109 B1:B7 B9:B96 B134 B138:B146 B159:B164">
    <cfRule type="duplicateValues" dxfId="39" priority="4148"/>
    <cfRule type="duplicateValues" dxfId="38" priority="4149"/>
    <cfRule type="duplicateValues" dxfId="37" priority="4150"/>
  </conditionalFormatting>
  <conditionalFormatting sqref="B171:B1048576 B144:B146 B1:B7 B9:B96 B98:B109 B148:B156 B166:B168 B159:B164">
    <cfRule type="duplicateValues" dxfId="36" priority="4174"/>
    <cfRule type="duplicateValues" dxfId="35" priority="4175"/>
  </conditionalFormatting>
  <conditionalFormatting sqref="B166:B1048576 B144:B146 B1:B7 B9:B96 B98:B109 B148:B156 B159:B164">
    <cfRule type="duplicateValues" dxfId="34" priority="4192"/>
  </conditionalFormatting>
  <conditionalFormatting sqref="B166:B1048576 B148:B156 B111:B118 B98:B109 B1:B7 B9:B96 B134 B138:B146 B159:B164">
    <cfRule type="duplicateValues" dxfId="33" priority="4200"/>
  </conditionalFormatting>
  <conditionalFormatting sqref="B200:B1048576">
    <cfRule type="duplicateValues" dxfId="32" priority="4208"/>
  </conditionalFormatting>
  <conditionalFormatting sqref="B159:B1048576 B1:B118 B134 B138:B156">
    <cfRule type="duplicateValues" dxfId="31" priority="48"/>
  </conditionalFormatting>
  <conditionalFormatting sqref="B119:B129">
    <cfRule type="duplicateValues" dxfId="30" priority="33"/>
    <cfRule type="duplicateValues" dxfId="29" priority="34"/>
    <cfRule type="duplicateValues" dxfId="28" priority="35"/>
    <cfRule type="duplicateValues" dxfId="27" priority="38"/>
  </conditionalFormatting>
  <conditionalFormatting sqref="B119:B129">
    <cfRule type="duplicateValues" dxfId="26" priority="37"/>
  </conditionalFormatting>
  <conditionalFormatting sqref="B119:B129">
    <cfRule type="duplicateValues" dxfId="25" priority="36"/>
  </conditionalFormatting>
  <conditionalFormatting sqref="B130:B133">
    <cfRule type="duplicateValues" dxfId="24" priority="27"/>
    <cfRule type="duplicateValues" dxfId="23" priority="28"/>
    <cfRule type="duplicateValues" dxfId="22" priority="29"/>
    <cfRule type="duplicateValues" dxfId="21" priority="32"/>
  </conditionalFormatting>
  <conditionalFormatting sqref="B130:B133">
    <cfRule type="duplicateValues" dxfId="20" priority="31"/>
  </conditionalFormatting>
  <conditionalFormatting sqref="B130:B133">
    <cfRule type="duplicateValues" dxfId="19" priority="30"/>
  </conditionalFormatting>
  <conditionalFormatting sqref="B135:B136">
    <cfRule type="duplicateValues" dxfId="18" priority="21"/>
    <cfRule type="duplicateValues" dxfId="17" priority="22"/>
    <cfRule type="duplicateValues" dxfId="16" priority="23"/>
    <cfRule type="duplicateValues" dxfId="15" priority="26"/>
  </conditionalFormatting>
  <conditionalFormatting sqref="B135:B136">
    <cfRule type="duplicateValues" dxfId="14" priority="25"/>
  </conditionalFormatting>
  <conditionalFormatting sqref="B135:B136">
    <cfRule type="duplicateValues" dxfId="13" priority="24"/>
  </conditionalFormatting>
  <conditionalFormatting sqref="B137">
    <cfRule type="duplicateValues" dxfId="12" priority="15"/>
    <cfRule type="duplicateValues" dxfId="11" priority="16"/>
    <cfRule type="duplicateValues" dxfId="10" priority="17"/>
    <cfRule type="duplicateValues" dxfId="9" priority="20"/>
  </conditionalFormatting>
  <conditionalFormatting sqref="B137">
    <cfRule type="duplicateValues" dxfId="8" priority="19"/>
  </conditionalFormatting>
  <conditionalFormatting sqref="B137">
    <cfRule type="duplicateValues" dxfId="7" priority="18"/>
  </conditionalFormatting>
  <conditionalFormatting sqref="B157:B158">
    <cfRule type="duplicateValues" dxfId="6" priority="9"/>
    <cfRule type="duplicateValues" dxfId="5" priority="10"/>
    <cfRule type="duplicateValues" dxfId="4" priority="11"/>
    <cfRule type="duplicateValues" dxfId="3" priority="14"/>
  </conditionalFormatting>
  <conditionalFormatting sqref="B157:B158">
    <cfRule type="duplicateValues" dxfId="2" priority="13"/>
  </conditionalFormatting>
  <conditionalFormatting sqref="B157:B158">
    <cfRule type="duplicateValues" dxfId="1" priority="12"/>
  </conditionalFormatting>
  <conditionalFormatting sqref="E188:E198">
    <cfRule type="duplicateValues" dxfId="0" priority="452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Dionisio Gonzalez Ceballos</cp:lastModifiedBy>
  <dcterms:created xsi:type="dcterms:W3CDTF">2020-12-19T20:17:28Z</dcterms:created>
  <dcterms:modified xsi:type="dcterms:W3CDTF">2021-03-31T05:13:05Z</dcterms:modified>
</cp:coreProperties>
</file>