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31\"/>
    </mc:Choice>
  </mc:AlternateContent>
  <bookViews>
    <workbookView xWindow="0" yWindow="0" windowWidth="24000" windowHeight="9630" activeTab="1"/>
  </bookViews>
  <sheets>
    <sheet name="Gráfico2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3" i="1" l="1"/>
  <c r="A73" i="1"/>
  <c r="B75" i="1"/>
  <c r="C48" i="1"/>
  <c r="A48" i="1"/>
  <c r="C71" i="1"/>
  <c r="A71" i="1"/>
  <c r="C70" i="1"/>
  <c r="A70" i="1"/>
  <c r="C74" i="1"/>
  <c r="A74" i="1"/>
  <c r="C72" i="1"/>
  <c r="A72" i="1"/>
  <c r="B49" i="1"/>
  <c r="C106" i="1" l="1"/>
  <c r="A106" i="1"/>
  <c r="C105" i="1"/>
  <c r="A105" i="1"/>
  <c r="C104" i="1"/>
  <c r="A104" i="1"/>
  <c r="C103" i="1"/>
  <c r="A103" i="1"/>
  <c r="C102" i="1"/>
  <c r="A102" i="1"/>
  <c r="C107" i="1"/>
  <c r="A107" i="1"/>
  <c r="C101" i="1"/>
  <c r="A101" i="1"/>
  <c r="B15" i="1" l="1"/>
  <c r="C42" i="1"/>
  <c r="C43" i="1"/>
  <c r="C44" i="1"/>
  <c r="C45" i="1"/>
  <c r="C46" i="1"/>
  <c r="A42" i="1"/>
  <c r="A43" i="1"/>
  <c r="A44" i="1"/>
  <c r="A45" i="1"/>
  <c r="A46" i="1"/>
  <c r="C61" i="1"/>
  <c r="C62" i="1"/>
  <c r="C63" i="1"/>
  <c r="C64" i="1"/>
  <c r="C65" i="1"/>
  <c r="C66" i="1"/>
  <c r="C67" i="1"/>
  <c r="C68" i="1"/>
  <c r="C69" i="1"/>
  <c r="A61" i="1"/>
  <c r="A62" i="1"/>
  <c r="A63" i="1"/>
  <c r="A64" i="1"/>
  <c r="A65" i="1"/>
  <c r="A66" i="1"/>
  <c r="A67" i="1"/>
  <c r="A68" i="1"/>
  <c r="A69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A26" i="1"/>
  <c r="A27" i="1"/>
  <c r="A28" i="1"/>
  <c r="A29" i="1"/>
  <c r="A30" i="1"/>
  <c r="A31" i="1"/>
  <c r="A32" i="1"/>
  <c r="A33" i="1"/>
  <c r="A34" i="1"/>
  <c r="A35" i="1"/>
  <c r="A36" i="1"/>
  <c r="A37" i="1"/>
  <c r="C24" i="1"/>
  <c r="C25" i="1"/>
  <c r="C39" i="1"/>
  <c r="C40" i="1"/>
  <c r="C41" i="1"/>
  <c r="C47" i="1"/>
  <c r="A25" i="1"/>
  <c r="A38" i="1"/>
  <c r="A39" i="1"/>
  <c r="A40" i="1"/>
  <c r="A41" i="1"/>
  <c r="A47" i="1"/>
  <c r="A86" i="1" l="1"/>
  <c r="A87" i="1"/>
  <c r="A88" i="1"/>
  <c r="C86" i="1"/>
  <c r="C87" i="1"/>
  <c r="C88" i="1"/>
  <c r="A60" i="1"/>
  <c r="C60" i="1"/>
  <c r="B10" i="1"/>
  <c r="C14" i="1"/>
  <c r="A14" i="1"/>
  <c r="A9" i="1"/>
  <c r="C9" i="1"/>
  <c r="B90" i="1"/>
  <c r="A57" i="1"/>
  <c r="A58" i="1"/>
  <c r="A59" i="1"/>
  <c r="C59" i="1"/>
  <c r="A24" i="1"/>
  <c r="B108" i="1" l="1"/>
  <c r="C57" i="1"/>
  <c r="C58" i="1"/>
  <c r="C89" i="1" l="1"/>
  <c r="A89" i="1"/>
  <c r="C21" i="1"/>
  <c r="C22" i="1"/>
  <c r="C23" i="1"/>
  <c r="A21" i="1"/>
  <c r="A22" i="1"/>
  <c r="A23" i="1"/>
  <c r="C98" i="1" l="1"/>
  <c r="C99" i="1"/>
  <c r="C100" i="1"/>
  <c r="A98" i="1"/>
  <c r="A99" i="1"/>
  <c r="A100" i="1"/>
  <c r="C20" i="1"/>
  <c r="A20" i="1"/>
  <c r="A19" i="1"/>
  <c r="C19" i="1"/>
  <c r="C97" i="1"/>
  <c r="A97" i="1"/>
  <c r="C56" i="1"/>
  <c r="C55" i="1"/>
  <c r="A56" i="1"/>
  <c r="A55" i="1"/>
  <c r="C83" i="1" l="1"/>
  <c r="C84" i="1"/>
  <c r="C85" i="1"/>
  <c r="A83" i="1"/>
  <c r="A84" i="1"/>
  <c r="A85" i="1"/>
  <c r="C82" i="1"/>
  <c r="A82" i="1"/>
  <c r="C81" i="1"/>
  <c r="A81" i="1"/>
  <c r="A54" i="1" l="1"/>
  <c r="C54" i="1"/>
  <c r="C80" i="1" l="1"/>
  <c r="A80" i="1"/>
  <c r="C79" i="1"/>
  <c r="A79" i="1"/>
  <c r="C53" i="1"/>
  <c r="A53" i="1"/>
  <c r="A93" i="1" l="1"/>
</calcChain>
</file>

<file path=xl/sharedStrings.xml><?xml version="1.0" encoding="utf-8"?>
<sst xmlns="http://schemas.openxmlformats.org/spreadsheetml/2006/main" count="154" uniqueCount="57">
  <si>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</si>
  <si>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</si>
  <si>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</si>
  <si>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</si>
  <si>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</si>
  <si>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</si>
  <si>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</si>
  <si>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</si>
  <si>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</si>
  <si>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</si>
  <si>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</si>
  <si>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</si>
  <si>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</si>
  <si>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</si>
  <si>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FUERA DE SERVICIO / GAVETAS DE RECHAZOS Y DEPOSITOS FULL</t>
  </si>
  <si>
    <t xml:space="preserve">FUERA DE SERVICIO / GAVETAS VACIAS + GAVETAS FALLANDO </t>
  </si>
  <si>
    <t>FUERA DE SERVICIO / SIN EFECTIVO</t>
  </si>
  <si>
    <t>EN OBSERVACION / CON FALLAS y GAVETAS VACIAS</t>
  </si>
  <si>
    <t xml:space="preserve">REPORTADOS / GAVETAS DE RECHAZO Y DEPOSITO FULL </t>
  </si>
  <si>
    <t>Gaveta de Rechazo Llena</t>
  </si>
  <si>
    <t>3 Gavetas Vacías</t>
  </si>
  <si>
    <t>2 Gavetas Vacías y 1 Fallando</t>
  </si>
  <si>
    <t>335837424 </t>
  </si>
  <si>
    <t>Gaveta de Deposito  Llena</t>
  </si>
  <si>
    <t>335838031 </t>
  </si>
  <si>
    <t>335838060 </t>
  </si>
  <si>
    <t>335838128 </t>
  </si>
  <si>
    <t>335838389 </t>
  </si>
  <si>
    <t>335838929</t>
  </si>
  <si>
    <t>335837837</t>
  </si>
  <si>
    <t>335838945</t>
  </si>
  <si>
    <t>335838946</t>
  </si>
  <si>
    <t>335838947</t>
  </si>
  <si>
    <t>335838948</t>
  </si>
  <si>
    <t>335838949</t>
  </si>
  <si>
    <t>335838950</t>
  </si>
  <si>
    <t>335838951</t>
  </si>
  <si>
    <t>335838952</t>
  </si>
  <si>
    <t>335838953</t>
  </si>
  <si>
    <t>335838954</t>
  </si>
  <si>
    <t>335838955</t>
  </si>
  <si>
    <t>335838959</t>
  </si>
  <si>
    <t>335838960</t>
  </si>
  <si>
    <t>335838961</t>
  </si>
  <si>
    <t>335838962</t>
  </si>
  <si>
    <t>335838964</t>
  </si>
  <si>
    <t>335838966</t>
  </si>
  <si>
    <t>335838967</t>
  </si>
  <si>
    <t>335838970</t>
  </si>
  <si>
    <t>335838944</t>
  </si>
  <si>
    <t>335838957</t>
  </si>
  <si>
    <t>335838958</t>
  </si>
  <si>
    <t>335838963</t>
  </si>
  <si>
    <t>335838965</t>
  </si>
  <si>
    <t>335838988 </t>
  </si>
  <si>
    <t>335838994 </t>
  </si>
  <si>
    <t>335838986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</si>
</sst>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/>
    </xf>
    <xf numFmtId="0" fontId="6" fillId="6" borderId="3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363</v>
          </cell>
          <cell r="B822" t="str">
            <v>ATM S/M Bravo Villa Mella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="95" zoomScaleNormal="95" workbookViewId="0">
      <selection activeCell="F100" sqref="F100"/>
    </sheetView>
  </sheetViews>
  <sheetFormatPr baseColWidth="10" defaultColWidth="52.7109375" defaultRowHeight="15" x14ac:dyDescent="0.25"/>
  <cols>
    <col min="1" max="1" width="25.7109375" bestFit="1" customWidth="1"/>
    <col min="2" max="2" width="18" style="7" bestFit="1" customWidth="1"/>
    <col min="3" max="3" width="57.42578125" bestFit="1" customWidth="1"/>
    <col min="4" max="4" width="39.28515625" bestFit="1" customWidth="1"/>
    <col min="5" max="5" width="24.28515625" customWidth="1"/>
  </cols>
  <sheetData>
    <row r="1" spans="1:5" ht="22.5" customHeight="1" x14ac:dyDescent="0.25">
      <c r="A1" s="53" t="s">
        <v>1</v>
      </c>
      <c r="B1" s="54"/>
      <c r="C1" s="54"/>
      <c r="D1" s="54"/>
      <c r="E1" s="55"/>
    </row>
    <row r="2" spans="1:5" ht="25.5" customHeight="1" x14ac:dyDescent="0.25">
      <c r="A2" s="56" t="s">
        <v>0</v>
      </c>
      <c r="B2" s="57"/>
      <c r="C2" s="57"/>
      <c r="D2" s="57"/>
      <c r="E2" s="58"/>
    </row>
    <row r="3" spans="1:5" ht="18" x14ac:dyDescent="0.25">
      <c r="B3" s="1"/>
      <c r="C3" s="1"/>
      <c r="D3" s="1"/>
      <c r="E3" s="14"/>
    </row>
    <row r="4" spans="1:5" ht="18.75" thickBot="1" x14ac:dyDescent="0.3">
      <c r="A4" s="11" t="s">
        <v>2</v>
      </c>
      <c r="B4" s="13">
        <v>44285.708333333336</v>
      </c>
      <c r="C4" s="1"/>
      <c r="D4" s="1"/>
      <c r="E4" s="15"/>
    </row>
    <row r="5" spans="1:5" ht="18.75" thickBot="1" x14ac:dyDescent="0.3">
      <c r="A5" s="11" t="s">
        <v>3</v>
      </c>
      <c r="B5" s="13">
        <v>44286.25</v>
      </c>
      <c r="C5" s="12"/>
      <c r="D5" s="1"/>
      <c r="E5" s="15"/>
    </row>
    <row r="6" spans="1:5" ht="18" x14ac:dyDescent="0.25">
      <c r="B6" s="1"/>
      <c r="C6" s="1"/>
      <c r="D6" s="1"/>
      <c r="E6" s="17"/>
    </row>
    <row r="7" spans="1:5" ht="18" customHeight="1" x14ac:dyDescent="0.25">
      <c r="A7" s="47" t="s">
        <v>4</v>
      </c>
      <c r="B7" s="48"/>
      <c r="C7" s="48"/>
      <c r="D7" s="48"/>
      <c r="E7" s="49"/>
    </row>
    <row r="8" spans="1:5" ht="18" x14ac:dyDescent="0.25">
      <c r="A8" s="2" t="s">
        <v>5</v>
      </c>
      <c r="B8" s="2" t="s">
        <v>6</v>
      </c>
      <c r="C8" s="2" t="s">
        <v>7</v>
      </c>
      <c r="D8" s="16" t="s">
        <v>8</v>
      </c>
      <c r="E8" s="2" t="s">
        <v>9</v>
      </c>
    </row>
    <row r="9" spans="1:5" ht="18" x14ac:dyDescent="0.25">
      <c r="A9" s="26" t="e">
        <f>VLOOKUP(B9,'[1]LISTADO ATM'!$A$2:$C$822,3,0)</f>
        <v>#N/A</v>
      </c>
      <c r="B9" s="4"/>
      <c r="C9" s="4" t="e">
        <f>VLOOKUP(B9,'[1]LISTADO ATM'!$A$2:$B$822,2,0)</f>
        <v>#N/A</v>
      </c>
      <c r="D9" s="21"/>
      <c r="E9" s="20"/>
    </row>
    <row r="10" spans="1:5" ht="18.75" thickBot="1" x14ac:dyDescent="0.3">
      <c r="A10" s="5" t="s">
        <v>11</v>
      </c>
      <c r="B10" s="9">
        <f>COUNT(#REF!)</f>
        <v>0</v>
      </c>
      <c r="C10" s="59"/>
      <c r="D10" s="60"/>
      <c r="E10" s="61"/>
    </row>
    <row r="11" spans="1:5" x14ac:dyDescent="0.25">
      <c r="E11" s="7"/>
    </row>
    <row r="12" spans="1:5" ht="18" x14ac:dyDescent="0.25">
      <c r="A12" s="47" t="s">
        <v>18</v>
      </c>
      <c r="B12" s="48"/>
      <c r="C12" s="48"/>
      <c r="D12" s="48"/>
      <c r="E12" s="49"/>
    </row>
    <row r="13" spans="1:5" ht="18" x14ac:dyDescent="0.25">
      <c r="A13" s="2" t="s">
        <v>5</v>
      </c>
      <c r="B13" s="2" t="s">
        <v>6</v>
      </c>
      <c r="C13" s="2" t="s">
        <v>7</v>
      </c>
      <c r="D13" s="16" t="s">
        <v>8</v>
      </c>
      <c r="E13" s="2" t="s">
        <v>9</v>
      </c>
    </row>
    <row r="14" spans="1:5" ht="18" x14ac:dyDescent="0.25">
      <c r="A14" s="4" t="e">
        <f>VLOOKUP(B14,'[1]LISTADO ATM'!$A$2:$C$822,3,0)</f>
        <v>#N/A</v>
      </c>
      <c r="B14" s="4"/>
      <c r="C14" s="4" t="e">
        <f>VLOOKUP(B14,'[1]LISTADO ATM'!$A$2:$B$822,2,0)</f>
        <v>#N/A</v>
      </c>
      <c r="D14" s="30"/>
      <c r="E14" s="32"/>
    </row>
    <row r="15" spans="1:5" ht="18.75" thickBot="1" x14ac:dyDescent="0.3">
      <c r="A15" s="5" t="s">
        <v>11</v>
      </c>
      <c r="B15" s="9">
        <f>COUNT(B14:B14)</f>
        <v>0</v>
      </c>
      <c r="C15" s="50"/>
      <c r="D15" s="51"/>
      <c r="E15" s="52"/>
    </row>
    <row r="16" spans="1:5" ht="15.75" thickBot="1" x14ac:dyDescent="0.3">
      <c r="E16" s="7"/>
    </row>
    <row r="17" spans="1:5" ht="18.75" thickBot="1" x14ac:dyDescent="0.3">
      <c r="A17" s="42" t="s">
        <v>16</v>
      </c>
      <c r="B17" s="43"/>
      <c r="C17" s="43"/>
      <c r="D17" s="43"/>
      <c r="E17" s="44"/>
    </row>
    <row r="18" spans="1:5" ht="18" x14ac:dyDescent="0.25">
      <c r="A18" s="2" t="s">
        <v>5</v>
      </c>
      <c r="B18" s="2" t="s">
        <v>6</v>
      </c>
      <c r="C18" s="3" t="s">
        <v>7</v>
      </c>
      <c r="D18" s="3" t="s">
        <v>8</v>
      </c>
      <c r="E18" s="2" t="s">
        <v>9</v>
      </c>
    </row>
    <row r="19" spans="1:5" ht="18" x14ac:dyDescent="0.25">
      <c r="A19" s="26" t="str">
        <f>VLOOKUP(B19,'[1]LISTADO ATM'!$A$2:$C$822,3,0)</f>
        <v>DISTRITO NACIONAL</v>
      </c>
      <c r="B19" s="4">
        <v>438</v>
      </c>
      <c r="C19" s="4" t="str">
        <f>VLOOKUP(B19,'[1]LISTADO ATM'!$A$2:$B$822,2,0)</f>
        <v xml:space="preserve">ATM Autobanco Torre IV </v>
      </c>
      <c r="D19" s="19" t="s">
        <v>10</v>
      </c>
      <c r="E19" s="24" t="s">
        <v>26</v>
      </c>
    </row>
    <row r="20" spans="1:5" ht="18" x14ac:dyDescent="0.25">
      <c r="A20" s="26" t="str">
        <f>VLOOKUP(B20,'[1]LISTADO ATM'!$A$2:$C$822,3,0)</f>
        <v>SUR</v>
      </c>
      <c r="B20" s="4">
        <v>870</v>
      </c>
      <c r="C20" s="4" t="str">
        <f>VLOOKUP(B20,'[1]LISTADO ATM'!$A$2:$B$822,2,0)</f>
        <v xml:space="preserve">ATM Willbes Dominicana (Barahona) </v>
      </c>
      <c r="D20" s="19" t="s">
        <v>10</v>
      </c>
      <c r="E20" s="24" t="s">
        <v>27</v>
      </c>
    </row>
    <row r="21" spans="1:5" ht="18" x14ac:dyDescent="0.25">
      <c r="A21" s="26" t="str">
        <f>VLOOKUP(B21,'[1]LISTADO ATM'!$A$2:$C$822,3,0)</f>
        <v>DISTRITO NACIONAL</v>
      </c>
      <c r="B21" s="4">
        <v>967</v>
      </c>
      <c r="C21" s="4" t="str">
        <f>VLOOKUP(B21,'[1]LISTADO ATM'!$A$2:$B$822,2,0)</f>
        <v xml:space="preserve">ATM UNP Hiper Olé Autopista Duarte </v>
      </c>
      <c r="D21" s="19" t="s">
        <v>10</v>
      </c>
      <c r="E21" s="20">
        <v>335835990</v>
      </c>
    </row>
    <row r="22" spans="1:5" ht="18" x14ac:dyDescent="0.25">
      <c r="A22" s="26" t="str">
        <f>VLOOKUP(B22,'[1]LISTADO ATM'!$A$2:$C$822,3,0)</f>
        <v>DISTRITO NACIONAL</v>
      </c>
      <c r="B22" s="4">
        <v>231</v>
      </c>
      <c r="C22" s="4" t="str">
        <f>VLOOKUP(B22,'[1]LISTADO ATM'!$A$2:$B$822,2,0)</f>
        <v xml:space="preserve">ATM Oficina Zona Oriental </v>
      </c>
      <c r="D22" s="19" t="s">
        <v>10</v>
      </c>
      <c r="E22" s="20">
        <v>335838873</v>
      </c>
    </row>
    <row r="23" spans="1:5" ht="18" x14ac:dyDescent="0.25">
      <c r="A23" s="26" t="str">
        <f>VLOOKUP(B23,'[1]LISTADO ATM'!$A$2:$C$822,3,0)</f>
        <v>DISTRITO NACIONAL</v>
      </c>
      <c r="B23" s="4">
        <v>234</v>
      </c>
      <c r="C23" s="4" t="str">
        <f>VLOOKUP(B23,'[1]LISTADO ATM'!$A$2:$B$822,2,0)</f>
        <v xml:space="preserve">ATM Oficina Boca Chica I </v>
      </c>
      <c r="D23" s="19" t="s">
        <v>10</v>
      </c>
      <c r="E23" s="20">
        <v>335838877</v>
      </c>
    </row>
    <row r="24" spans="1:5" ht="18" x14ac:dyDescent="0.25">
      <c r="A24" s="26" t="str">
        <f>VLOOKUP(B24,'[1]LISTADO ATM'!$A$2:$C$822,3,0)</f>
        <v>DISTRITO NACIONAL</v>
      </c>
      <c r="B24" s="4">
        <v>800</v>
      </c>
      <c r="C24" s="4" t="str">
        <f>VLOOKUP(B24,'[1]LISTADO ATM'!$A$2:$B$822,2,0)</f>
        <v xml:space="preserve">ATM Estación Next Dipsa Pedro Livio Cedeño </v>
      </c>
      <c r="D24" s="19" t="s">
        <v>10</v>
      </c>
      <c r="E24" s="20">
        <v>335836052</v>
      </c>
    </row>
    <row r="25" spans="1:5" ht="18" x14ac:dyDescent="0.25">
      <c r="A25" s="26" t="str">
        <f>VLOOKUP(B25,'[1]LISTADO ATM'!$A$2:$C$822,3,0)</f>
        <v>DISTRITO NACIONAL</v>
      </c>
      <c r="B25" s="4">
        <v>407</v>
      </c>
      <c r="C25" s="4" t="str">
        <f>VLOOKUP(B25,'[1]LISTADO ATM'!$A$2:$B$822,2,0)</f>
        <v xml:space="preserve">ATM Multicentro La Sirena Villa Mella </v>
      </c>
      <c r="D25" s="19" t="s">
        <v>10</v>
      </c>
      <c r="E25" s="24">
        <v>335836260</v>
      </c>
    </row>
    <row r="26" spans="1:5" ht="18" x14ac:dyDescent="0.25">
      <c r="A26" s="26" t="str">
        <f>VLOOKUP(B26,'[1]LISTADO ATM'!$A$2:$C$822,3,0)</f>
        <v>DISTRITO NACIONAL</v>
      </c>
      <c r="B26" s="4">
        <v>722</v>
      </c>
      <c r="C26" s="4" t="str">
        <f>VLOOKUP(B26,'[1]LISTADO ATM'!$A$2:$B$822,2,0)</f>
        <v xml:space="preserve">ATM Oficina Charles de Gaulle III </v>
      </c>
      <c r="D26" s="19" t="s">
        <v>10</v>
      </c>
      <c r="E26" s="20" t="s">
        <v>30</v>
      </c>
    </row>
    <row r="27" spans="1:5" ht="18" x14ac:dyDescent="0.25">
      <c r="A27" s="26" t="str">
        <f>VLOOKUP(B27,'[1]LISTADO ATM'!$A$2:$C$822,3,0)</f>
        <v>DISTRITO NACIONAL</v>
      </c>
      <c r="B27" s="4">
        <v>461</v>
      </c>
      <c r="C27" s="4" t="str">
        <f>VLOOKUP(B27,'[1]LISTADO ATM'!$A$2:$B$822,2,0)</f>
        <v xml:space="preserve">ATM Autobanco Sarasota I </v>
      </c>
      <c r="D27" s="19" t="s">
        <v>10</v>
      </c>
      <c r="E27" s="20" t="s">
        <v>31</v>
      </c>
    </row>
    <row r="28" spans="1:5" ht="18" x14ac:dyDescent="0.25">
      <c r="A28" s="26" t="str">
        <f>VLOOKUP(B28,'[1]LISTADO ATM'!$A$2:$C$822,3,0)</f>
        <v>DISTRITO NACIONAL</v>
      </c>
      <c r="B28" s="4">
        <v>243</v>
      </c>
      <c r="C28" s="4" t="str">
        <f>VLOOKUP(B28,'[1]LISTADO ATM'!$A$2:$B$822,2,0)</f>
        <v xml:space="preserve">ATM Autoservicio Plaza Central  </v>
      </c>
      <c r="D28" s="19" t="s">
        <v>10</v>
      </c>
      <c r="E28" s="20" t="s">
        <v>32</v>
      </c>
    </row>
    <row r="29" spans="1:5" ht="18" x14ac:dyDescent="0.25">
      <c r="A29" s="26" t="str">
        <f>VLOOKUP(B29,'[1]LISTADO ATM'!$A$2:$C$822,3,0)</f>
        <v>SUR</v>
      </c>
      <c r="B29" s="4">
        <v>301</v>
      </c>
      <c r="C29" s="4" t="str">
        <f>VLOOKUP(B29,'[1]LISTADO ATM'!$A$2:$B$822,2,0)</f>
        <v xml:space="preserve">ATM UNP Alfa y Omega (Barahona) </v>
      </c>
      <c r="D29" s="19" t="s">
        <v>10</v>
      </c>
      <c r="E29" s="20" t="s">
        <v>33</v>
      </c>
    </row>
    <row r="30" spans="1:5" ht="18" x14ac:dyDescent="0.25">
      <c r="A30" s="26" t="str">
        <f>VLOOKUP(B30,'[1]LISTADO ATM'!$A$2:$C$822,3,0)</f>
        <v>NORTE</v>
      </c>
      <c r="B30" s="4">
        <v>40</v>
      </c>
      <c r="C30" s="4" t="str">
        <f>VLOOKUP(B30,'[1]LISTADO ATM'!$A$2:$B$822,2,0)</f>
        <v xml:space="preserve">ATM Oficina El Puñal </v>
      </c>
      <c r="D30" s="19" t="s">
        <v>10</v>
      </c>
      <c r="E30" s="20" t="s">
        <v>34</v>
      </c>
    </row>
    <row r="31" spans="1:5" ht="18" x14ac:dyDescent="0.25">
      <c r="A31" s="26" t="str">
        <f>VLOOKUP(B31,'[1]LISTADO ATM'!$A$2:$C$822,3,0)</f>
        <v>DISTRITO NACIONAL</v>
      </c>
      <c r="B31" s="4">
        <v>441</v>
      </c>
      <c r="C31" s="4" t="str">
        <f>VLOOKUP(B31,'[1]LISTADO ATM'!$A$2:$B$822,2,0)</f>
        <v>ATM Estacion de Servicio Romulo Betancour</v>
      </c>
      <c r="D31" s="19" t="s">
        <v>10</v>
      </c>
      <c r="E31" s="20" t="s">
        <v>35</v>
      </c>
    </row>
    <row r="32" spans="1:5" ht="18" x14ac:dyDescent="0.25">
      <c r="A32" s="26" t="str">
        <f>VLOOKUP(B32,'[1]LISTADO ATM'!$A$2:$C$822,3,0)</f>
        <v>DISTRITO NACIONAL</v>
      </c>
      <c r="B32" s="4">
        <v>955</v>
      </c>
      <c r="C32" s="4" t="str">
        <f>VLOOKUP(B32,'[1]LISTADO ATM'!$A$2:$B$822,2,0)</f>
        <v xml:space="preserve">ATM Oficina Americana Independencia II </v>
      </c>
      <c r="D32" s="19" t="s">
        <v>10</v>
      </c>
      <c r="E32" s="20" t="s">
        <v>36</v>
      </c>
    </row>
    <row r="33" spans="1:5" ht="18" x14ac:dyDescent="0.25">
      <c r="A33" s="26" t="str">
        <f>VLOOKUP(B33,'[1]LISTADO ATM'!$A$2:$C$822,3,0)</f>
        <v>DISTRITO NACIONAL</v>
      </c>
      <c r="B33" s="4">
        <v>925</v>
      </c>
      <c r="C33" s="4" t="str">
        <f>VLOOKUP(B33,'[1]LISTADO ATM'!$A$2:$B$822,2,0)</f>
        <v xml:space="preserve">ATM Oficina Plaza Lama Av. 27 de Febrero </v>
      </c>
      <c r="D33" s="19" t="s">
        <v>10</v>
      </c>
      <c r="E33" s="20" t="s">
        <v>37</v>
      </c>
    </row>
    <row r="34" spans="1:5" ht="18" x14ac:dyDescent="0.25">
      <c r="A34" s="26" t="str">
        <f>VLOOKUP(B34,'[1]LISTADO ATM'!$A$2:$C$822,3,0)</f>
        <v>ESTE</v>
      </c>
      <c r="B34" s="4">
        <v>429</v>
      </c>
      <c r="C34" s="4" t="str">
        <f>VLOOKUP(B34,'[1]LISTADO ATM'!$A$2:$B$822,2,0)</f>
        <v xml:space="preserve">ATM Oficina Jumbo La Romana </v>
      </c>
      <c r="D34" s="19" t="s">
        <v>10</v>
      </c>
      <c r="E34" s="20" t="s">
        <v>38</v>
      </c>
    </row>
    <row r="35" spans="1:5" ht="18" x14ac:dyDescent="0.25">
      <c r="A35" s="26" t="str">
        <f>VLOOKUP(B35,'[1]LISTADO ATM'!$A$2:$C$822,3,0)</f>
        <v>DISTRITO NACIONAL</v>
      </c>
      <c r="B35" s="4">
        <v>415</v>
      </c>
      <c r="C35" s="4" t="str">
        <f>VLOOKUP(B35,'[1]LISTADO ATM'!$A$2:$B$822,2,0)</f>
        <v xml:space="preserve">ATM Autobanco San Martín I </v>
      </c>
      <c r="D35" s="19" t="s">
        <v>10</v>
      </c>
      <c r="E35" s="20" t="s">
        <v>39</v>
      </c>
    </row>
    <row r="36" spans="1:5" ht="18" x14ac:dyDescent="0.25">
      <c r="A36" s="26" t="str">
        <f>VLOOKUP(B36,'[1]LISTADO ATM'!$A$2:$C$822,3,0)</f>
        <v>ESTE</v>
      </c>
      <c r="B36" s="4">
        <v>114</v>
      </c>
      <c r="C36" s="4" t="str">
        <f>VLOOKUP(B36,'[1]LISTADO ATM'!$A$2:$B$822,2,0)</f>
        <v xml:space="preserve">ATM Oficina Hato Mayor </v>
      </c>
      <c r="D36" s="19" t="s">
        <v>10</v>
      </c>
      <c r="E36" s="20" t="s">
        <v>40</v>
      </c>
    </row>
    <row r="37" spans="1:5" ht="18" x14ac:dyDescent="0.25">
      <c r="A37" s="26" t="str">
        <f>VLOOKUP(B37,'[1]LISTADO ATM'!$A$2:$C$822,3,0)</f>
        <v>DISTRITO NACIONAL</v>
      </c>
      <c r="B37" s="4">
        <v>983</v>
      </c>
      <c r="C37" s="4" t="str">
        <f>VLOOKUP(B37,'[1]LISTADO ATM'!$A$2:$B$822,2,0)</f>
        <v xml:space="preserve">ATM Bravo República de Colombia </v>
      </c>
      <c r="D37" s="19" t="s">
        <v>10</v>
      </c>
      <c r="E37" s="20" t="s">
        <v>41</v>
      </c>
    </row>
    <row r="38" spans="1:5" ht="18" x14ac:dyDescent="0.25">
      <c r="A38" s="26" t="str">
        <f>VLOOKUP(B38,'[1]LISTADO ATM'!$A$2:$C$822,3,0)</f>
        <v>DISTRITO NACIONAL</v>
      </c>
      <c r="B38" s="4">
        <v>562</v>
      </c>
      <c r="C38" s="4" t="str">
        <f>VLOOKUP(B38,'[1]LISTADO ATM'!$A$2:$B$822,2,0)</f>
        <v xml:space="preserve">ATM S/M Jumbo Carretera Mella </v>
      </c>
      <c r="D38" s="19" t="s">
        <v>10</v>
      </c>
      <c r="E38" s="20" t="s">
        <v>42</v>
      </c>
    </row>
    <row r="39" spans="1:5" ht="18" x14ac:dyDescent="0.25">
      <c r="A39" s="26" t="str">
        <f>VLOOKUP(B39,'[1]LISTADO ATM'!$A$2:$C$822,3,0)</f>
        <v>DISTRITO NACIONAL</v>
      </c>
      <c r="B39" s="4">
        <v>32</v>
      </c>
      <c r="C39" s="4" t="str">
        <f>VLOOKUP(B39,'[1]LISTADO ATM'!$A$2:$B$822,2,0)</f>
        <v xml:space="preserve">ATM Oficina San Martín II </v>
      </c>
      <c r="D39" s="19" t="s">
        <v>10</v>
      </c>
      <c r="E39" s="20" t="s">
        <v>43</v>
      </c>
    </row>
    <row r="40" spans="1:5" ht="18" x14ac:dyDescent="0.25">
      <c r="A40" s="26" t="str">
        <f>VLOOKUP(B40,'[1]LISTADO ATM'!$A$2:$C$822,3,0)</f>
        <v>DISTRITO NACIONAL</v>
      </c>
      <c r="B40" s="4">
        <v>390</v>
      </c>
      <c r="C40" s="4" t="str">
        <f>VLOOKUP(B40,'[1]LISTADO ATM'!$A$2:$B$822,2,0)</f>
        <v xml:space="preserve">ATM Oficina Boca Chica II </v>
      </c>
      <c r="D40" s="19" t="s">
        <v>10</v>
      </c>
      <c r="E40" s="20" t="s">
        <v>44</v>
      </c>
    </row>
    <row r="41" spans="1:5" ht="18" x14ac:dyDescent="0.25">
      <c r="A41" s="26" t="str">
        <f>VLOOKUP(B41,'[1]LISTADO ATM'!$A$2:$C$822,3,0)</f>
        <v>DISTRITO NACIONAL</v>
      </c>
      <c r="B41" s="4">
        <v>31</v>
      </c>
      <c r="C41" s="4" t="str">
        <f>VLOOKUP(B41,'[1]LISTADO ATM'!$A$2:$B$822,2,0)</f>
        <v xml:space="preserve">ATM Oficina San Martín I </v>
      </c>
      <c r="D41" s="19" t="s">
        <v>10</v>
      </c>
      <c r="E41" s="20" t="s">
        <v>45</v>
      </c>
    </row>
    <row r="42" spans="1:5" ht="18" x14ac:dyDescent="0.25">
      <c r="A42" s="26" t="str">
        <f>VLOOKUP(B42,'[1]LISTADO ATM'!$A$2:$C$822,3,0)</f>
        <v>DISTRITO NACIONAL</v>
      </c>
      <c r="B42" s="4">
        <v>437</v>
      </c>
      <c r="C42" s="4" t="str">
        <f>VLOOKUP(B42,'[1]LISTADO ATM'!$A$2:$B$822,2,0)</f>
        <v xml:space="preserve">ATM Autobanco Torre III </v>
      </c>
      <c r="D42" s="19" t="s">
        <v>10</v>
      </c>
      <c r="E42" s="20" t="s">
        <v>46</v>
      </c>
    </row>
    <row r="43" spans="1:5" ht="18" x14ac:dyDescent="0.25">
      <c r="A43" s="26" t="str">
        <f>VLOOKUP(B43,'[1]LISTADO ATM'!$A$2:$C$822,3,0)</f>
        <v>NORTE</v>
      </c>
      <c r="B43" s="4">
        <v>746</v>
      </c>
      <c r="C43" s="4" t="str">
        <f>VLOOKUP(B43,'[1]LISTADO ATM'!$A$2:$B$822,2,0)</f>
        <v xml:space="preserve">ATM Oficina Las Terrenas </v>
      </c>
      <c r="D43" s="19" t="s">
        <v>10</v>
      </c>
      <c r="E43" s="20" t="s">
        <v>47</v>
      </c>
    </row>
    <row r="44" spans="1:5" ht="18" x14ac:dyDescent="0.25">
      <c r="A44" s="26" t="str">
        <f>VLOOKUP(B44,'[1]LISTADO ATM'!$A$2:$C$822,3,0)</f>
        <v>ESTE</v>
      </c>
      <c r="B44" s="4">
        <v>219</v>
      </c>
      <c r="C44" s="4" t="str">
        <f>VLOOKUP(B44,'[1]LISTADO ATM'!$A$2:$B$822,2,0)</f>
        <v xml:space="preserve">ATM Oficina La Altagracia (Higuey) </v>
      </c>
      <c r="D44" s="19" t="s">
        <v>10</v>
      </c>
      <c r="E44" s="20" t="s">
        <v>48</v>
      </c>
    </row>
    <row r="45" spans="1:5" ht="18" x14ac:dyDescent="0.25">
      <c r="A45" s="26" t="str">
        <f>VLOOKUP(B45,'[1]LISTADO ATM'!$A$2:$C$822,3,0)</f>
        <v>DISTRITO NACIONAL</v>
      </c>
      <c r="B45" s="4">
        <v>696</v>
      </c>
      <c r="C45" s="4" t="str">
        <f>VLOOKUP(B45,'[1]LISTADO ATM'!$A$2:$B$822,2,0)</f>
        <v>ATM Olé Jacobo Majluta</v>
      </c>
      <c r="D45" s="19" t="s">
        <v>10</v>
      </c>
      <c r="E45" s="24">
        <v>335838996</v>
      </c>
    </row>
    <row r="46" spans="1:5" ht="18" x14ac:dyDescent="0.25">
      <c r="A46" s="26" t="str">
        <f>VLOOKUP(B46,'[1]LISTADO ATM'!$A$2:$C$822,3,0)</f>
        <v>NORTE</v>
      </c>
      <c r="B46" s="4">
        <v>136</v>
      </c>
      <c r="C46" s="4" t="str">
        <f>VLOOKUP(B46,'[1]LISTADO ATM'!$A$2:$B$822,2,0)</f>
        <v>ATM S/M Xtra (Santiago)</v>
      </c>
      <c r="D46" s="19" t="s">
        <v>10</v>
      </c>
      <c r="E46" s="24">
        <v>335838995</v>
      </c>
    </row>
    <row r="47" spans="1:5" ht="18" x14ac:dyDescent="0.25">
      <c r="A47" s="26" t="str">
        <f>VLOOKUP(B47,'[1]LISTADO ATM'!$A$2:$C$822,3,0)</f>
        <v>DISTRITO NACIONAL</v>
      </c>
      <c r="B47" s="4">
        <v>714</v>
      </c>
      <c r="C47" s="4" t="str">
        <f>VLOOKUP(B47,'[1]LISTADO ATM'!$A$2:$B$822,2,0)</f>
        <v xml:space="preserve">ATM Hospital de Herrera </v>
      </c>
      <c r="D47" s="19" t="s">
        <v>10</v>
      </c>
      <c r="E47" s="24">
        <v>335838997</v>
      </c>
    </row>
    <row r="48" spans="1:5" ht="18" x14ac:dyDescent="0.25">
      <c r="A48" s="26" t="str">
        <f>VLOOKUP(B48,'[1]LISTADO ATM'!$A$2:$C$822,3,0)</f>
        <v>ESTE</v>
      </c>
      <c r="B48" s="4">
        <v>912</v>
      </c>
      <c r="C48" s="4" t="str">
        <f>VLOOKUP(B48,'[1]LISTADO ATM'!$A$2:$B$822,2,0)</f>
        <v xml:space="preserve">ATM Oficina San Pedro II </v>
      </c>
      <c r="D48" s="19" t="s">
        <v>10</v>
      </c>
      <c r="E48" s="24">
        <v>335838998</v>
      </c>
    </row>
    <row r="49" spans="1:5" ht="18.75" thickBot="1" x14ac:dyDescent="0.3">
      <c r="A49" s="8" t="s">
        <v>11</v>
      </c>
      <c r="B49" s="9">
        <f>COUNT(B19:B48)</f>
        <v>30</v>
      </c>
      <c r="C49" s="18"/>
      <c r="D49" s="18"/>
      <c r="E49" s="18"/>
    </row>
    <row r="50" spans="1:5" ht="15.75" thickBot="1" x14ac:dyDescent="0.3">
      <c r="E50" s="7"/>
    </row>
    <row r="51" spans="1:5" ht="18.75" thickBot="1" x14ac:dyDescent="0.3">
      <c r="A51" s="42" t="s">
        <v>15</v>
      </c>
      <c r="B51" s="43"/>
      <c r="C51" s="43"/>
      <c r="D51" s="43"/>
      <c r="E51" s="44"/>
    </row>
    <row r="52" spans="1:5" ht="18" x14ac:dyDescent="0.25">
      <c r="A52" s="2" t="s">
        <v>5</v>
      </c>
      <c r="B52" s="4" t="s">
        <v>6</v>
      </c>
      <c r="C52" s="3" t="s">
        <v>7</v>
      </c>
      <c r="D52" s="3" t="s">
        <v>8</v>
      </c>
      <c r="E52" s="2" t="s">
        <v>9</v>
      </c>
    </row>
    <row r="53" spans="1:5" ht="18" x14ac:dyDescent="0.25">
      <c r="A53" s="26" t="str">
        <f>VLOOKUP(B53,'[1]LISTADO ATM'!$A$2:$C$822,3,0)</f>
        <v>SUR</v>
      </c>
      <c r="B53" s="4">
        <v>873</v>
      </c>
      <c r="C53" s="4" t="str">
        <f>VLOOKUP(B53,'[1]LISTADO ATM'!$A$2:$B$822,2,0)</f>
        <v xml:space="preserve">ATM Centro de Caja San Cristóbal II </v>
      </c>
      <c r="D53" s="4" t="s">
        <v>13</v>
      </c>
      <c r="E53" s="31">
        <v>335837056</v>
      </c>
    </row>
    <row r="54" spans="1:5" ht="18" x14ac:dyDescent="0.25">
      <c r="A54" s="26" t="str">
        <f>VLOOKUP(B54,'[1]LISTADO ATM'!$A$2:$C$822,3,0)</f>
        <v>DISTRITO NACIONAL</v>
      </c>
      <c r="B54" s="4">
        <v>561</v>
      </c>
      <c r="C54" s="4" t="str">
        <f>VLOOKUP(B54,'[1]LISTADO ATM'!$A$2:$B$822,2,0)</f>
        <v xml:space="preserve">ATM Comando Regional P.N. S.D. Este </v>
      </c>
      <c r="D54" s="4" t="s">
        <v>13</v>
      </c>
      <c r="E54" s="31">
        <v>335837692</v>
      </c>
    </row>
    <row r="55" spans="1:5" ht="18" x14ac:dyDescent="0.25">
      <c r="A55" s="26" t="str">
        <f>VLOOKUP(B55,'[1]LISTADO ATM'!$A$2:$C$822,3,0)</f>
        <v>DISTRITO NACIONAL</v>
      </c>
      <c r="B55" s="4">
        <v>490</v>
      </c>
      <c r="C55" s="4" t="str">
        <f>VLOOKUP(B55,'[1]LISTADO ATM'!$A$2:$B$822,2,0)</f>
        <v xml:space="preserve">ATM Hospital Ney Arias Lora </v>
      </c>
      <c r="D55" s="4" t="s">
        <v>13</v>
      </c>
      <c r="E55" s="31" t="s">
        <v>24</v>
      </c>
    </row>
    <row r="56" spans="1:5" ht="18" x14ac:dyDescent="0.25">
      <c r="A56" s="26" t="str">
        <f>VLOOKUP(B56,'[1]LISTADO ATM'!$A$2:$C$822,3,0)</f>
        <v>DISTRITO NACIONAL</v>
      </c>
      <c r="B56" s="4">
        <v>845</v>
      </c>
      <c r="C56" s="4" t="str">
        <f>VLOOKUP(B56,'[1]LISTADO ATM'!$A$2:$B$822,2,0)</f>
        <v xml:space="preserve">ATM CERTV (Canal 4) </v>
      </c>
      <c r="D56" s="4" t="s">
        <v>13</v>
      </c>
      <c r="E56" s="31" t="s">
        <v>25</v>
      </c>
    </row>
    <row r="57" spans="1:5" ht="18" x14ac:dyDescent="0.25">
      <c r="A57" s="26" t="str">
        <f>VLOOKUP(B57,'[1]LISTADO ATM'!$A$2:$C$822,3,0)</f>
        <v>ESTE</v>
      </c>
      <c r="B57" s="4">
        <v>521</v>
      </c>
      <c r="C57" s="4" t="str">
        <f>VLOOKUP(B57,'[1]LISTADO ATM'!$A$2:$B$822,2,0)</f>
        <v xml:space="preserve">ATM UNP Bayahibe (La Romana) </v>
      </c>
      <c r="D57" s="4" t="s">
        <v>13</v>
      </c>
      <c r="E57" s="31">
        <v>335838354</v>
      </c>
    </row>
    <row r="58" spans="1:5" ht="18" x14ac:dyDescent="0.25">
      <c r="A58" s="26" t="str">
        <f>VLOOKUP(B58,'[1]LISTADO ATM'!$A$2:$C$822,3,0)</f>
        <v>DISTRITO NACIONAL</v>
      </c>
      <c r="B58" s="4">
        <v>745</v>
      </c>
      <c r="C58" s="4" t="str">
        <f>VLOOKUP(B58,'[1]LISTADO ATM'!$A$2:$B$822,2,0)</f>
        <v xml:space="preserve">ATM Oficina Ave. Duarte </v>
      </c>
      <c r="D58" s="4" t="s">
        <v>13</v>
      </c>
      <c r="E58" s="31">
        <v>335838874</v>
      </c>
    </row>
    <row r="59" spans="1:5" ht="18" x14ac:dyDescent="0.25">
      <c r="A59" s="26" t="str">
        <f>VLOOKUP(B59,'[1]LISTADO ATM'!$A$2:$C$822,3,0)</f>
        <v>NORTE</v>
      </c>
      <c r="B59" s="4">
        <v>638</v>
      </c>
      <c r="C59" s="4" t="str">
        <f>VLOOKUP(B59,'[1]LISTADO ATM'!$A$2:$B$822,2,0)</f>
        <v xml:space="preserve">ATM S/M Yoma </v>
      </c>
      <c r="D59" s="4" t="s">
        <v>13</v>
      </c>
      <c r="E59" s="20" t="s">
        <v>28</v>
      </c>
    </row>
    <row r="60" spans="1:5" ht="18" x14ac:dyDescent="0.25">
      <c r="A60" s="26" t="str">
        <f>VLOOKUP(B60,'[1]LISTADO ATM'!$A$2:$C$822,3,0)</f>
        <v>DISTRITO NACIONAL</v>
      </c>
      <c r="B60" s="4">
        <v>180</v>
      </c>
      <c r="C60" s="4" t="str">
        <f>VLOOKUP(B60,'[1]LISTADO ATM'!$A$2:$B$822,2,0)</f>
        <v xml:space="preserve">ATM Megacentro II </v>
      </c>
      <c r="D60" s="4" t="s">
        <v>13</v>
      </c>
      <c r="E60" s="20" t="s">
        <v>29</v>
      </c>
    </row>
    <row r="61" spans="1:5" ht="18" x14ac:dyDescent="0.25">
      <c r="A61" s="26" t="str">
        <f>VLOOKUP(B61,'[1]LISTADO ATM'!$A$2:$C$822,3,0)</f>
        <v>NORTE</v>
      </c>
      <c r="B61" s="4">
        <v>413</v>
      </c>
      <c r="C61" s="4" t="str">
        <f>VLOOKUP(B61,'[1]LISTADO ATM'!$A$2:$B$822,2,0)</f>
        <v xml:space="preserve">ATM UNP Las Galeras Samaná </v>
      </c>
      <c r="D61" s="4" t="s">
        <v>13</v>
      </c>
      <c r="E61" s="20" t="s">
        <v>49</v>
      </c>
    </row>
    <row r="62" spans="1:5" ht="18" x14ac:dyDescent="0.25">
      <c r="A62" s="26" t="str">
        <f>VLOOKUP(B62,'[1]LISTADO ATM'!$A$2:$C$822,3,0)</f>
        <v>DISTRITO NACIONAL</v>
      </c>
      <c r="B62" s="4">
        <v>547</v>
      </c>
      <c r="C62" s="4" t="str">
        <f>VLOOKUP(B62,'[1]LISTADO ATM'!$A$2:$B$822,2,0)</f>
        <v xml:space="preserve">ATM Plaza Lama Herrera </v>
      </c>
      <c r="D62" s="4" t="s">
        <v>13</v>
      </c>
      <c r="E62" s="20" t="s">
        <v>50</v>
      </c>
    </row>
    <row r="63" spans="1:5" ht="18" x14ac:dyDescent="0.25">
      <c r="A63" s="26" t="str">
        <f>VLOOKUP(B63,'[1]LISTADO ATM'!$A$2:$C$822,3,0)</f>
        <v>ESTE</v>
      </c>
      <c r="B63" s="4">
        <v>121</v>
      </c>
      <c r="C63" s="4" t="str">
        <f>VLOOKUP(B63,'[1]LISTADO ATM'!$A$2:$B$822,2,0)</f>
        <v xml:space="preserve">ATM Oficina Bayaguana </v>
      </c>
      <c r="D63" s="4" t="s">
        <v>13</v>
      </c>
      <c r="E63" s="20" t="s">
        <v>51</v>
      </c>
    </row>
    <row r="64" spans="1:5" ht="18" x14ac:dyDescent="0.25">
      <c r="A64" s="26" t="str">
        <f>VLOOKUP(B64,'[1]LISTADO ATM'!$A$2:$C$822,3,0)</f>
        <v>NORTE</v>
      </c>
      <c r="B64" s="4">
        <v>636</v>
      </c>
      <c r="C64" s="4" t="str">
        <f>VLOOKUP(B64,'[1]LISTADO ATM'!$A$2:$B$822,2,0)</f>
        <v xml:space="preserve">ATM Oficina Tamboríl </v>
      </c>
      <c r="D64" s="4" t="s">
        <v>13</v>
      </c>
      <c r="E64" s="20" t="s">
        <v>52</v>
      </c>
    </row>
    <row r="65" spans="1:5" ht="18" x14ac:dyDescent="0.25">
      <c r="A65" s="26" t="str">
        <f>VLOOKUP(B65,'[1]LISTADO ATM'!$A$2:$C$822,3,0)</f>
        <v>DISTRITO NACIONAL</v>
      </c>
      <c r="B65" s="4">
        <v>875</v>
      </c>
      <c r="C65" s="4" t="str">
        <f>VLOOKUP(B65,'[1]LISTADO ATM'!$A$2:$B$822,2,0)</f>
        <v xml:space="preserve">ATM Texaco Aut. Duarte KM 14 1/2 (Los Alcarrizos) </v>
      </c>
      <c r="D65" s="4" t="s">
        <v>13</v>
      </c>
      <c r="E65" s="20" t="s">
        <v>53</v>
      </c>
    </row>
    <row r="66" spans="1:5" ht="18" x14ac:dyDescent="0.25">
      <c r="A66" s="26" t="str">
        <f>VLOOKUP(B66,'[1]LISTADO ATM'!$A$2:$C$822,3,0)</f>
        <v>DISTRITO NACIONAL</v>
      </c>
      <c r="B66" s="4">
        <v>580</v>
      </c>
      <c r="C66" s="4" t="str">
        <f>VLOOKUP(B66,'[1]LISTADO ATM'!$A$2:$B$822,2,0)</f>
        <v xml:space="preserve">ATM Edificio Propagas </v>
      </c>
      <c r="D66" s="4" t="s">
        <v>13</v>
      </c>
      <c r="E66" s="20">
        <v>335838985</v>
      </c>
    </row>
    <row r="67" spans="1:5" ht="18" x14ac:dyDescent="0.25">
      <c r="A67" s="26" t="str">
        <f>VLOOKUP(B67,'[1]LISTADO ATM'!$A$2:$C$822,3,0)</f>
        <v>NORTE</v>
      </c>
      <c r="B67" s="4">
        <v>77</v>
      </c>
      <c r="C67" s="4" t="str">
        <f>VLOOKUP(B67,'[1]LISTADO ATM'!$A$2:$B$822,2,0)</f>
        <v xml:space="preserve">ATM Oficina Cruce de Imbert </v>
      </c>
      <c r="D67" s="4" t="s">
        <v>13</v>
      </c>
      <c r="E67" s="20" t="s">
        <v>54</v>
      </c>
    </row>
    <row r="68" spans="1:5" ht="18" x14ac:dyDescent="0.25">
      <c r="A68" s="26" t="str">
        <f>VLOOKUP(B68,'[1]LISTADO ATM'!$A$2:$C$822,3,0)</f>
        <v>DISTRITO NACIONAL</v>
      </c>
      <c r="B68" s="4">
        <v>539</v>
      </c>
      <c r="C68" s="4" t="str">
        <f>VLOOKUP(B68,'[1]LISTADO ATM'!$A$2:$B$822,2,0)</f>
        <v>ATM S/M La Cadena Los Proceres</v>
      </c>
      <c r="D68" s="4" t="s">
        <v>13</v>
      </c>
      <c r="E68" s="20">
        <v>335838991</v>
      </c>
    </row>
    <row r="69" spans="1:5" ht="18" x14ac:dyDescent="0.25">
      <c r="A69" s="26" t="str">
        <f>VLOOKUP(B69,'[1]LISTADO ATM'!$A$2:$C$822,3,0)</f>
        <v>DISTRITO NACIONAL</v>
      </c>
      <c r="B69" s="4">
        <v>884</v>
      </c>
      <c r="C69" s="4" t="str">
        <f>VLOOKUP(B69,'[1]LISTADO ATM'!$A$2:$B$822,2,0)</f>
        <v xml:space="preserve">ATM UNP Olé Sabana Perdida </v>
      </c>
      <c r="D69" s="4" t="s">
        <v>13</v>
      </c>
      <c r="E69" s="20">
        <v>335838992</v>
      </c>
    </row>
    <row r="70" spans="1:5" ht="18" x14ac:dyDescent="0.25">
      <c r="A70" s="26" t="str">
        <f>VLOOKUP(B70,'[1]LISTADO ATM'!$A$2:$C$822,3,0)</f>
        <v>DISTRITO NACIONAL</v>
      </c>
      <c r="B70" s="4">
        <v>629</v>
      </c>
      <c r="C70" s="4" t="str">
        <f>VLOOKUP(B70,'[1]LISTADO ATM'!$A$2:$B$822,2,0)</f>
        <v xml:space="preserve">ATM Oficina Americana Independencia I </v>
      </c>
      <c r="D70" s="4" t="s">
        <v>13</v>
      </c>
      <c r="E70" s="20">
        <v>335838990</v>
      </c>
    </row>
    <row r="71" spans="1:5" ht="18" x14ac:dyDescent="0.25">
      <c r="A71" s="26" t="str">
        <f>VLOOKUP(B71,'[1]LISTADO ATM'!$A$2:$C$822,3,0)</f>
        <v>DISTRITO NACIONAL</v>
      </c>
      <c r="B71" s="4">
        <v>973</v>
      </c>
      <c r="C71" s="4" t="str">
        <f>VLOOKUP(B71,'[1]LISTADO ATM'!$A$2:$B$822,2,0)</f>
        <v xml:space="preserve">ATM Oficina Sabana de la Mar </v>
      </c>
      <c r="D71" s="4" t="s">
        <v>13</v>
      </c>
      <c r="E71" s="20">
        <v>335838993</v>
      </c>
    </row>
    <row r="72" spans="1:5" ht="18" x14ac:dyDescent="0.25">
      <c r="A72" s="26" t="str">
        <f>VLOOKUP(B72,'[1]LISTADO ATM'!$A$2:$C$822,3,0)</f>
        <v>ESTE</v>
      </c>
      <c r="B72" s="4">
        <v>111</v>
      </c>
      <c r="C72" s="4" t="str">
        <f>VLOOKUP(B72,'[1]LISTADO ATM'!$A$2:$B$822,2,0)</f>
        <v xml:space="preserve">ATM Oficina San Pedro </v>
      </c>
      <c r="D72" s="4" t="s">
        <v>13</v>
      </c>
      <c r="E72" s="20" t="s">
        <v>55</v>
      </c>
    </row>
    <row r="73" spans="1:5" ht="18" x14ac:dyDescent="0.25">
      <c r="A73" s="26" t="str">
        <f>VLOOKUP(B73,'[1]LISTADO ATM'!$A$2:$C$822,3,0)</f>
        <v>DISTRITO NACIONAL</v>
      </c>
      <c r="B73" s="4">
        <v>957</v>
      </c>
      <c r="C73" s="4" t="str">
        <f>VLOOKUP(B73,'[1]LISTADO ATM'!$A$2:$B$822,2,0)</f>
        <v xml:space="preserve">ATM Oficina Venezuela </v>
      </c>
      <c r="D73" s="4" t="s">
        <v>13</v>
      </c>
      <c r="E73" s="20">
        <v>335838999</v>
      </c>
    </row>
    <row r="74" spans="1:5" ht="18" x14ac:dyDescent="0.25">
      <c r="A74" s="26" t="str">
        <f>VLOOKUP(B74,'[1]LISTADO ATM'!$A$2:$C$822,3,0)</f>
        <v>DISTRITO NACIONAL</v>
      </c>
      <c r="B74" s="4">
        <v>314</v>
      </c>
      <c r="C74" s="4" t="str">
        <f>VLOOKUP(B74,'[1]LISTADO ATM'!$A$2:$B$822,2,0)</f>
        <v xml:space="preserve">ATM UNP Cambita Garabito (San Cristóbal) </v>
      </c>
      <c r="D74" s="4" t="s">
        <v>13</v>
      </c>
      <c r="E74" s="20" t="s">
        <v>56</v>
      </c>
    </row>
    <row r="75" spans="1:5" ht="18.75" thickBot="1" x14ac:dyDescent="0.3">
      <c r="A75" s="5" t="s">
        <v>11</v>
      </c>
      <c r="B75" s="9">
        <f>COUNT(B53:B74)</f>
        <v>22</v>
      </c>
      <c r="C75" s="18"/>
      <c r="D75" s="28"/>
      <c r="E75" s="29"/>
    </row>
    <row r="76" spans="1:5" ht="15.75" thickBot="1" x14ac:dyDescent="0.3">
      <c r="E76" s="7"/>
    </row>
    <row r="77" spans="1:5" ht="18" x14ac:dyDescent="0.25">
      <c r="A77" s="35" t="s">
        <v>14</v>
      </c>
      <c r="B77" s="36"/>
      <c r="C77" s="36"/>
      <c r="D77" s="36"/>
      <c r="E77" s="37"/>
    </row>
    <row r="78" spans="1:5" ht="18" x14ac:dyDescent="0.25">
      <c r="A78" s="10" t="s">
        <v>5</v>
      </c>
      <c r="B78" s="2" t="s">
        <v>6</v>
      </c>
      <c r="C78" s="6" t="s">
        <v>7</v>
      </c>
      <c r="D78" s="23" t="s">
        <v>8</v>
      </c>
      <c r="E78" s="10" t="s">
        <v>9</v>
      </c>
    </row>
    <row r="79" spans="1:5" ht="18" x14ac:dyDescent="0.25">
      <c r="A79" s="4" t="str">
        <f>VLOOKUP(B79,'[1]LISTADO ATM'!$A$2:$C$822,3,0)</f>
        <v>SUR</v>
      </c>
      <c r="B79" s="4">
        <v>356</v>
      </c>
      <c r="C79" s="4" t="str">
        <f>VLOOKUP(B79,'[1]LISTADO ATM'!$A$2:$B$822,2,0)</f>
        <v xml:space="preserve">ATM Estación Sigma (San Cristóbal) </v>
      </c>
      <c r="D79" s="25" t="s">
        <v>19</v>
      </c>
      <c r="E79" s="20">
        <v>335836366</v>
      </c>
    </row>
    <row r="80" spans="1:5" ht="18" x14ac:dyDescent="0.25">
      <c r="A80" s="4" t="str">
        <f>VLOOKUP(B80,'[1]LISTADO ATM'!$A$2:$C$822,3,0)</f>
        <v>ESTE</v>
      </c>
      <c r="B80" s="4">
        <v>104</v>
      </c>
      <c r="C80" s="4" t="str">
        <f>VLOOKUP(B80,'[1]LISTADO ATM'!$A$2:$B$822,2,0)</f>
        <v xml:space="preserve">ATM Jumbo Higuey </v>
      </c>
      <c r="D80" s="25" t="s">
        <v>19</v>
      </c>
      <c r="E80" s="20" t="s">
        <v>22</v>
      </c>
    </row>
    <row r="81" spans="1:5" ht="18" x14ac:dyDescent="0.25">
      <c r="A81" s="4" t="str">
        <f>VLOOKUP(B81,'[1]LISTADO ATM'!$A$2:$C$822,3,0)</f>
        <v>ESTE</v>
      </c>
      <c r="B81" s="4">
        <v>608</v>
      </c>
      <c r="C81" s="4" t="str">
        <f>VLOOKUP(B81,'[1]LISTADO ATM'!$A$2:$B$822,2,0)</f>
        <v xml:space="preserve">ATM Oficina Jumbo (San Pedro) </v>
      </c>
      <c r="D81" s="25" t="s">
        <v>23</v>
      </c>
      <c r="E81" s="20">
        <v>335837754</v>
      </c>
    </row>
    <row r="82" spans="1:5" ht="18" x14ac:dyDescent="0.25">
      <c r="A82" s="4" t="str">
        <f>VLOOKUP(B82,'[1]LISTADO ATM'!$A$2:$C$822,3,0)</f>
        <v>DISTRITO NACIONAL</v>
      </c>
      <c r="B82" s="4">
        <v>966</v>
      </c>
      <c r="C82" s="4" t="str">
        <f>VLOOKUP(B82,'[1]LISTADO ATM'!$A$2:$B$822,2,0)</f>
        <v>ATM Centro Medico Real</v>
      </c>
      <c r="D82" s="25" t="s">
        <v>19</v>
      </c>
      <c r="E82" s="20">
        <v>335837755</v>
      </c>
    </row>
    <row r="83" spans="1:5" ht="18" x14ac:dyDescent="0.25">
      <c r="A83" s="4" t="str">
        <f>VLOOKUP(B83,'[1]LISTADO ATM'!$A$2:$C$822,3,0)</f>
        <v>DISTRITO NACIONAL</v>
      </c>
      <c r="B83" s="4">
        <v>26</v>
      </c>
      <c r="C83" s="4" t="str">
        <f>VLOOKUP(B83,'[1]LISTADO ATM'!$A$2:$B$822,2,0)</f>
        <v>ATM S/M Jumbo San Isidro</v>
      </c>
      <c r="D83" s="25" t="s">
        <v>23</v>
      </c>
      <c r="E83" s="20">
        <v>335837756</v>
      </c>
    </row>
    <row r="84" spans="1:5" ht="18" x14ac:dyDescent="0.25">
      <c r="A84" s="4" t="str">
        <f>VLOOKUP(B84,'[1]LISTADO ATM'!$A$2:$C$822,3,0)</f>
        <v>NORTE</v>
      </c>
      <c r="B84" s="4">
        <v>304</v>
      </c>
      <c r="C84" s="4" t="str">
        <f>VLOOKUP(B84,'[1]LISTADO ATM'!$A$2:$B$822,2,0)</f>
        <v xml:space="preserve">ATM Multicentro La Sirena Estrella Sadhala </v>
      </c>
      <c r="D84" s="25" t="s">
        <v>23</v>
      </c>
      <c r="E84" s="20">
        <v>335837759</v>
      </c>
    </row>
    <row r="85" spans="1:5" ht="18" x14ac:dyDescent="0.25">
      <c r="A85" s="4" t="str">
        <f>VLOOKUP(B85,'[1]LISTADO ATM'!$A$2:$C$822,3,0)</f>
        <v>NORTE</v>
      </c>
      <c r="B85" s="4">
        <v>809</v>
      </c>
      <c r="C85" s="4" t="str">
        <f>VLOOKUP(B85,'[1]LISTADO ATM'!$A$2:$B$822,2,0)</f>
        <v>ATM Yoma (Cotuí)</v>
      </c>
      <c r="D85" s="25" t="s">
        <v>23</v>
      </c>
      <c r="E85" s="20">
        <v>335837763</v>
      </c>
    </row>
    <row r="86" spans="1:5" ht="18" x14ac:dyDescent="0.25">
      <c r="A86" s="4" t="str">
        <f>VLOOKUP(B86,'[1]LISTADO ATM'!$A$2:$C$822,3,0)</f>
        <v>SUR</v>
      </c>
      <c r="B86" s="4">
        <v>584</v>
      </c>
      <c r="C86" s="4" t="str">
        <f>VLOOKUP(B86,'[1]LISTADO ATM'!$A$2:$B$822,2,0)</f>
        <v xml:space="preserve">ATM Oficina San Cristóbal I </v>
      </c>
      <c r="D86" s="25" t="s">
        <v>23</v>
      </c>
      <c r="E86" s="20">
        <v>335838492</v>
      </c>
    </row>
    <row r="87" spans="1:5" ht="18" x14ac:dyDescent="0.25">
      <c r="A87" s="4" t="str">
        <f>VLOOKUP(B87,'[1]LISTADO ATM'!$A$2:$C$822,3,0)</f>
        <v>DISTRITO NACIONAL</v>
      </c>
      <c r="B87" s="4">
        <v>494</v>
      </c>
      <c r="C87" s="4" t="str">
        <f>VLOOKUP(B87,'[1]LISTADO ATM'!$A$2:$B$822,2,0)</f>
        <v xml:space="preserve">ATM Oficina Blue Mall </v>
      </c>
      <c r="D87" s="25" t="s">
        <v>23</v>
      </c>
      <c r="E87" s="20">
        <v>335838513</v>
      </c>
    </row>
    <row r="88" spans="1:5" ht="18" x14ac:dyDescent="0.25">
      <c r="A88" s="4" t="str">
        <f>VLOOKUP(B88,'[1]LISTADO ATM'!$A$2:$C$822,3,0)</f>
        <v>SUR</v>
      </c>
      <c r="B88" s="4">
        <v>5</v>
      </c>
      <c r="C88" s="4" t="str">
        <f>VLOOKUP(B88,'[1]LISTADO ATM'!$A$2:$B$822,2,0)</f>
        <v>ATM Oficina Autoservicio Villa Ofelia (San Juan)</v>
      </c>
      <c r="D88" s="25" t="s">
        <v>19</v>
      </c>
      <c r="E88" s="20">
        <v>335837791</v>
      </c>
    </row>
    <row r="89" spans="1:5" ht="18" x14ac:dyDescent="0.25">
      <c r="A89" s="4" t="str">
        <f>VLOOKUP(B89,'[1]LISTADO ATM'!$A$2:$C$822,3,0)</f>
        <v>DISTRITO NACIONAL</v>
      </c>
      <c r="B89" s="4">
        <v>560</v>
      </c>
      <c r="C89" s="4" t="str">
        <f>VLOOKUP(B89,'[1]LISTADO ATM'!$A$2:$B$822,2,0)</f>
        <v xml:space="preserve">ATM Junta Central Electoral </v>
      </c>
      <c r="D89" s="25" t="s">
        <v>19</v>
      </c>
      <c r="E89" s="20">
        <v>335837813</v>
      </c>
    </row>
    <row r="90" spans="1:5" ht="18.75" thickBot="1" x14ac:dyDescent="0.3">
      <c r="A90" s="5" t="s">
        <v>11</v>
      </c>
      <c r="B90" s="9">
        <f>COUNT(B79:B89)</f>
        <v>11</v>
      </c>
      <c r="C90" s="27"/>
      <c r="D90" s="22"/>
      <c r="E90" s="22"/>
    </row>
    <row r="91" spans="1:5" ht="15.75" thickBot="1" x14ac:dyDescent="0.3">
      <c r="E91" s="7"/>
    </row>
    <row r="92" spans="1:5" ht="18.75" thickBot="1" x14ac:dyDescent="0.3">
      <c r="A92" s="38" t="s">
        <v>12</v>
      </c>
      <c r="B92" s="39"/>
      <c r="D92" s="7"/>
      <c r="E92" s="7"/>
    </row>
    <row r="93" spans="1:5" ht="18.75" thickBot="1" x14ac:dyDescent="0.3">
      <c r="A93" s="40">
        <f>+B49+B75+B90</f>
        <v>63</v>
      </c>
      <c r="B93" s="41"/>
    </row>
    <row r="94" spans="1:5" ht="15.75" thickBot="1" x14ac:dyDescent="0.3">
      <c r="E94" s="7"/>
    </row>
    <row r="95" spans="1:5" ht="18.75" thickBot="1" x14ac:dyDescent="0.3">
      <c r="A95" s="42" t="s">
        <v>17</v>
      </c>
      <c r="B95" s="43"/>
      <c r="C95" s="43"/>
      <c r="D95" s="43"/>
      <c r="E95" s="44"/>
    </row>
    <row r="96" spans="1:5" ht="18" x14ac:dyDescent="0.25">
      <c r="A96" s="10" t="s">
        <v>5</v>
      </c>
      <c r="B96" s="6" t="s">
        <v>6</v>
      </c>
      <c r="C96" s="6" t="s">
        <v>7</v>
      </c>
      <c r="D96" s="45" t="s">
        <v>8</v>
      </c>
      <c r="E96" s="46"/>
    </row>
    <row r="97" spans="1:5" ht="18" x14ac:dyDescent="0.25">
      <c r="A97" s="4" t="str">
        <f>VLOOKUP(B97,'[1]LISTADO ATM'!$A$2:$C$822,3,0)</f>
        <v>DISTRITO NACIONAL</v>
      </c>
      <c r="B97" s="4">
        <v>717</v>
      </c>
      <c r="C97" s="4" t="str">
        <f>VLOOKUP(B97,'[1]LISTADO ATM'!$A$2:$B$822,2,0)</f>
        <v xml:space="preserve">ATM Oficina Los Alcarrizos </v>
      </c>
      <c r="D97" s="33" t="s">
        <v>20</v>
      </c>
      <c r="E97" s="34"/>
    </row>
    <row r="98" spans="1:5" ht="18" x14ac:dyDescent="0.25">
      <c r="A98" s="4" t="str">
        <f>VLOOKUP(B98,'[1]LISTADO ATM'!$A$2:$C$822,3,0)</f>
        <v>DISTRITO NACIONAL</v>
      </c>
      <c r="B98" s="4">
        <v>577</v>
      </c>
      <c r="C98" s="4" t="str">
        <f>VLOOKUP(B98,'[1]LISTADO ATM'!$A$2:$B$822,2,0)</f>
        <v xml:space="preserve">ATM Olé Ave. Duarte </v>
      </c>
      <c r="D98" s="33" t="s">
        <v>21</v>
      </c>
      <c r="E98" s="34"/>
    </row>
    <row r="99" spans="1:5" ht="18" x14ac:dyDescent="0.25">
      <c r="A99" s="4" t="str">
        <f>VLOOKUP(B99,'[1]LISTADO ATM'!$A$2:$C$822,3,0)</f>
        <v>DISTRITO NACIONAL</v>
      </c>
      <c r="B99" s="4">
        <v>812</v>
      </c>
      <c r="C99" s="4" t="str">
        <f>VLOOKUP(B99,'[1]LISTADO ATM'!$A$2:$B$822,2,0)</f>
        <v xml:space="preserve">ATM Canasta del Pueblo </v>
      </c>
      <c r="D99" s="33" t="s">
        <v>20</v>
      </c>
      <c r="E99" s="34"/>
    </row>
    <row r="100" spans="1:5" ht="18" x14ac:dyDescent="0.25">
      <c r="A100" s="4" t="str">
        <f>VLOOKUP(B100,'[1]LISTADO ATM'!$A$2:$C$822,3,0)</f>
        <v>ESTE</v>
      </c>
      <c r="B100" s="4">
        <v>429</v>
      </c>
      <c r="C100" s="4" t="str">
        <f>VLOOKUP(B100,'[1]LISTADO ATM'!$A$2:$B$822,2,0)</f>
        <v xml:space="preserve">ATM Oficina Jumbo La Romana </v>
      </c>
      <c r="D100" s="33" t="s">
        <v>21</v>
      </c>
      <c r="E100" s="34"/>
    </row>
    <row r="101" spans="1:5" ht="18" x14ac:dyDescent="0.25">
      <c r="A101" s="4" t="str">
        <f>VLOOKUP(B101,'[1]LISTADO ATM'!$A$2:$C$822,3,0)</f>
        <v>DISTRITO NACIONAL</v>
      </c>
      <c r="B101" s="4">
        <v>973</v>
      </c>
      <c r="C101" s="4" t="str">
        <f>VLOOKUP(B101,'[1]LISTADO ATM'!$A$2:$B$822,2,0)</f>
        <v xml:space="preserve">ATM Oficina Sabana de la Mar </v>
      </c>
      <c r="D101" s="33" t="s">
        <v>21</v>
      </c>
      <c r="E101" s="34"/>
    </row>
    <row r="102" spans="1:5" ht="18" x14ac:dyDescent="0.25">
      <c r="A102" s="4" t="str">
        <f>VLOOKUP(B102,'[1]LISTADO ATM'!$A$2:$C$822,3,0)</f>
        <v>DISTRITO NACIONAL</v>
      </c>
      <c r="B102" s="4">
        <v>26</v>
      </c>
      <c r="C102" s="4" t="str">
        <f>VLOOKUP(B102,'[1]LISTADO ATM'!$A$2:$B$822,2,0)</f>
        <v>ATM S/M Jumbo San Isidro</v>
      </c>
      <c r="D102" s="33" t="s">
        <v>20</v>
      </c>
      <c r="E102" s="34"/>
    </row>
    <row r="103" spans="1:5" ht="18" x14ac:dyDescent="0.25">
      <c r="A103" s="4" t="str">
        <f>VLOOKUP(B103,'[1]LISTADO ATM'!$A$2:$C$822,3,0)</f>
        <v>NORTE</v>
      </c>
      <c r="B103" s="4">
        <v>88</v>
      </c>
      <c r="C103" s="4" t="str">
        <f>VLOOKUP(B103,'[1]LISTADO ATM'!$A$2:$B$822,2,0)</f>
        <v xml:space="preserve">ATM S/M La Fuente (Santiago) </v>
      </c>
      <c r="D103" s="33" t="s">
        <v>20</v>
      </c>
      <c r="E103" s="34"/>
    </row>
    <row r="104" spans="1:5" ht="18" x14ac:dyDescent="0.25">
      <c r="A104" s="4" t="str">
        <f>VLOOKUP(B104,'[1]LISTADO ATM'!$A$2:$C$822,3,0)</f>
        <v>SUR</v>
      </c>
      <c r="B104" s="4">
        <v>297</v>
      </c>
      <c r="C104" s="4" t="str">
        <f>VLOOKUP(B104,'[1]LISTADO ATM'!$A$2:$B$822,2,0)</f>
        <v xml:space="preserve">ATM S/M Cadena Ocoa </v>
      </c>
      <c r="D104" s="33" t="s">
        <v>21</v>
      </c>
      <c r="E104" s="34"/>
    </row>
    <row r="105" spans="1:5" ht="18" x14ac:dyDescent="0.25">
      <c r="A105" s="4" t="str">
        <f>VLOOKUP(B105,'[1]LISTADO ATM'!$A$2:$C$822,3,0)</f>
        <v>ESTE</v>
      </c>
      <c r="B105" s="4">
        <v>673</v>
      </c>
      <c r="C105" s="4" t="str">
        <f>VLOOKUP(B105,'[1]LISTADO ATM'!$A$2:$B$822,2,0)</f>
        <v>ATM Clínica Dr. Cruz Jiminián</v>
      </c>
      <c r="D105" s="33" t="s">
        <v>20</v>
      </c>
      <c r="E105" s="34"/>
    </row>
    <row r="106" spans="1:5" ht="18" x14ac:dyDescent="0.25">
      <c r="A106" s="4" t="str">
        <f>VLOOKUP(B106,'[1]LISTADO ATM'!$A$2:$C$822,3,0)</f>
        <v>NORTE</v>
      </c>
      <c r="B106" s="4">
        <v>689</v>
      </c>
      <c r="C106" s="4" t="str">
        <f>VLOOKUP(B106,'[1]LISTADO ATM'!$A$2:$B$822,2,0)</f>
        <v>ATM Eco Petroleo Villa Gonzalez</v>
      </c>
      <c r="D106" s="33" t="s">
        <v>21</v>
      </c>
      <c r="E106" s="34"/>
    </row>
    <row r="107" spans="1:5" ht="18" x14ac:dyDescent="0.25">
      <c r="A107" s="4" t="str">
        <f>VLOOKUP(B107,'[1]LISTADO ATM'!$A$2:$C$822,3,0)</f>
        <v>DISTRITO NACIONAL</v>
      </c>
      <c r="B107" s="4">
        <v>708</v>
      </c>
      <c r="C107" s="4" t="str">
        <f>VLOOKUP(B107,'[1]LISTADO ATM'!$A$2:$B$822,2,0)</f>
        <v xml:space="preserve">ATM El Vestir De Hoy </v>
      </c>
      <c r="D107" s="33" t="s">
        <v>20</v>
      </c>
      <c r="E107" s="34"/>
    </row>
    <row r="108" spans="1:5" ht="18.75" thickBot="1" x14ac:dyDescent="0.3">
      <c r="A108" s="5" t="s">
        <v>11</v>
      </c>
      <c r="B108" s="9">
        <f>COUNT(B97:B107)</f>
        <v>11</v>
      </c>
      <c r="C108" s="27"/>
      <c r="D108" s="22"/>
      <c r="E108" s="22"/>
    </row>
  </sheetData>
  <mergeCells count="24">
    <mergeCell ref="D100:E100"/>
    <mergeCell ref="D101:E101"/>
    <mergeCell ref="D107:E107"/>
    <mergeCell ref="D102:E102"/>
    <mergeCell ref="A12:E12"/>
    <mergeCell ref="C15:E15"/>
    <mergeCell ref="A17:E17"/>
    <mergeCell ref="A51:E51"/>
    <mergeCell ref="A1:E1"/>
    <mergeCell ref="A2:E2"/>
    <mergeCell ref="A7:E7"/>
    <mergeCell ref="C10:E10"/>
    <mergeCell ref="A77:E77"/>
    <mergeCell ref="A92:B92"/>
    <mergeCell ref="A93:B93"/>
    <mergeCell ref="A95:E95"/>
    <mergeCell ref="D96:E96"/>
    <mergeCell ref="D97:E97"/>
    <mergeCell ref="D103:E103"/>
    <mergeCell ref="D104:E104"/>
    <mergeCell ref="D105:E105"/>
    <mergeCell ref="D106:E106"/>
    <mergeCell ref="D98:E98"/>
    <mergeCell ref="D99:E99"/>
  </mergeCells>
  <phoneticPr fontId="11" type="noConversion"/>
  <conditionalFormatting sqref="E81">
    <cfRule type="duplicateValues" dxfId="195" priority="492"/>
  </conditionalFormatting>
  <conditionalFormatting sqref="E81">
    <cfRule type="duplicateValues" dxfId="194" priority="493"/>
  </conditionalFormatting>
  <conditionalFormatting sqref="B81">
    <cfRule type="duplicateValues" dxfId="193" priority="490"/>
    <cfRule type="duplicateValues" dxfId="192" priority="491"/>
  </conditionalFormatting>
  <conditionalFormatting sqref="E82">
    <cfRule type="duplicateValues" dxfId="191" priority="488"/>
  </conditionalFormatting>
  <conditionalFormatting sqref="E82">
    <cfRule type="duplicateValues" dxfId="190" priority="489"/>
  </conditionalFormatting>
  <conditionalFormatting sqref="B82">
    <cfRule type="duplicateValues" dxfId="189" priority="486"/>
    <cfRule type="duplicateValues" dxfId="188" priority="487"/>
  </conditionalFormatting>
  <conditionalFormatting sqref="E97">
    <cfRule type="duplicateValues" dxfId="187" priority="463"/>
  </conditionalFormatting>
  <conditionalFormatting sqref="E97">
    <cfRule type="duplicateValues" dxfId="186" priority="462"/>
  </conditionalFormatting>
  <conditionalFormatting sqref="E97">
    <cfRule type="duplicateValues" dxfId="185" priority="461"/>
  </conditionalFormatting>
  <conditionalFormatting sqref="E98">
    <cfRule type="duplicateValues" dxfId="184" priority="442"/>
  </conditionalFormatting>
  <conditionalFormatting sqref="E98">
    <cfRule type="duplicateValues" dxfId="183" priority="443"/>
  </conditionalFormatting>
  <conditionalFormatting sqref="E98">
    <cfRule type="duplicateValues" dxfId="182" priority="441"/>
  </conditionalFormatting>
  <conditionalFormatting sqref="E99">
    <cfRule type="duplicateValues" dxfId="181" priority="440"/>
  </conditionalFormatting>
  <conditionalFormatting sqref="E99">
    <cfRule type="duplicateValues" dxfId="180" priority="439"/>
  </conditionalFormatting>
  <conditionalFormatting sqref="E99">
    <cfRule type="duplicateValues" dxfId="179" priority="438"/>
  </conditionalFormatting>
  <conditionalFormatting sqref="E54">
    <cfRule type="duplicateValues" dxfId="178" priority="1865"/>
  </conditionalFormatting>
  <conditionalFormatting sqref="E100">
    <cfRule type="duplicateValues" dxfId="177" priority="376"/>
  </conditionalFormatting>
  <conditionalFormatting sqref="E100">
    <cfRule type="duplicateValues" dxfId="176" priority="377"/>
  </conditionalFormatting>
  <conditionalFormatting sqref="E100">
    <cfRule type="duplicateValues" dxfId="175" priority="375"/>
  </conditionalFormatting>
  <conditionalFormatting sqref="E100">
    <cfRule type="duplicateValues" dxfId="174" priority="374"/>
  </conditionalFormatting>
  <conditionalFormatting sqref="E109:E1048576">
    <cfRule type="duplicateValues" dxfId="173" priority="2919"/>
  </conditionalFormatting>
  <conditionalFormatting sqref="E19:E20">
    <cfRule type="duplicateValues" dxfId="172" priority="4100"/>
  </conditionalFormatting>
  <conditionalFormatting sqref="E57:E58">
    <cfRule type="duplicateValues" dxfId="171" priority="355"/>
  </conditionalFormatting>
  <conditionalFormatting sqref="E54:E56 E9">
    <cfRule type="duplicateValues" dxfId="170" priority="4110"/>
  </conditionalFormatting>
  <conditionalFormatting sqref="E108 E1:E7 E49:E51 E83:E85 E90:E96 E10:E12 E53 E75:E80 E14:E17">
    <cfRule type="duplicateValues" dxfId="169" priority="4367"/>
  </conditionalFormatting>
  <conditionalFormatting sqref="E108 E49:E51 E1:E7 E83:E85 E90:E96 E10:E12 E53 E75:E80 E14:E17">
    <cfRule type="duplicateValues" dxfId="168" priority="4383"/>
  </conditionalFormatting>
  <conditionalFormatting sqref="E108:E1048576 E49:E51 E1:E7 E19:E20 E53:E56 E75:E85 E90:E96 E14:E17 E9:E12">
    <cfRule type="duplicateValues" dxfId="167" priority="4399"/>
  </conditionalFormatting>
  <conditionalFormatting sqref="E86:E89">
    <cfRule type="duplicateValues" dxfId="166" priority="319"/>
  </conditionalFormatting>
  <conditionalFormatting sqref="E86:E89">
    <cfRule type="duplicateValues" dxfId="165" priority="320"/>
  </conditionalFormatting>
  <conditionalFormatting sqref="E86:E89">
    <cfRule type="duplicateValues" dxfId="164" priority="321"/>
  </conditionalFormatting>
  <conditionalFormatting sqref="E86:E89">
    <cfRule type="duplicateValues" dxfId="163" priority="322"/>
  </conditionalFormatting>
  <conditionalFormatting sqref="B109:B1048576">
    <cfRule type="duplicateValues" dxfId="162" priority="4474"/>
  </conditionalFormatting>
  <conditionalFormatting sqref="B42:B43">
    <cfRule type="duplicateValues" dxfId="161" priority="287"/>
    <cfRule type="duplicateValues" dxfId="160" priority="288"/>
    <cfRule type="duplicateValues" dxfId="159" priority="289"/>
    <cfRule type="duplicateValues" dxfId="158" priority="292"/>
  </conditionalFormatting>
  <conditionalFormatting sqref="B42:B43">
    <cfRule type="duplicateValues" dxfId="157" priority="291"/>
  </conditionalFormatting>
  <conditionalFormatting sqref="B42:B43">
    <cfRule type="duplicateValues" dxfId="156" priority="290"/>
  </conditionalFormatting>
  <conditionalFormatting sqref="B44">
    <cfRule type="duplicateValues" dxfId="155" priority="281"/>
    <cfRule type="duplicateValues" dxfId="154" priority="282"/>
    <cfRule type="duplicateValues" dxfId="153" priority="283"/>
    <cfRule type="duplicateValues" dxfId="152" priority="286"/>
  </conditionalFormatting>
  <conditionalFormatting sqref="B44">
    <cfRule type="duplicateValues" dxfId="151" priority="285"/>
  </conditionalFormatting>
  <conditionalFormatting sqref="B44">
    <cfRule type="duplicateValues" dxfId="150" priority="284"/>
  </conditionalFormatting>
  <conditionalFormatting sqref="E101">
    <cfRule type="duplicateValues" dxfId="149" priority="265"/>
  </conditionalFormatting>
  <conditionalFormatting sqref="E101">
    <cfRule type="duplicateValues" dxfId="148" priority="262"/>
  </conditionalFormatting>
  <conditionalFormatting sqref="E101">
    <cfRule type="duplicateValues" dxfId="147" priority="263"/>
  </conditionalFormatting>
  <conditionalFormatting sqref="E101">
    <cfRule type="duplicateValues" dxfId="146" priority="261"/>
  </conditionalFormatting>
  <conditionalFormatting sqref="B107">
    <cfRule type="duplicateValues" dxfId="145" priority="207"/>
    <cfRule type="duplicateValues" dxfId="144" priority="209"/>
  </conditionalFormatting>
  <conditionalFormatting sqref="B107">
    <cfRule type="duplicateValues" dxfId="143" priority="217"/>
    <cfRule type="duplicateValues" dxfId="142" priority="218"/>
    <cfRule type="duplicateValues" dxfId="141" priority="219"/>
  </conditionalFormatting>
  <conditionalFormatting sqref="B107">
    <cfRule type="duplicateValues" dxfId="140" priority="222"/>
  </conditionalFormatting>
  <conditionalFormatting sqref="B105:B106">
    <cfRule type="duplicateValues" dxfId="139" priority="190"/>
    <cfRule type="duplicateValues" dxfId="138" priority="192"/>
  </conditionalFormatting>
  <conditionalFormatting sqref="B105:B106">
    <cfRule type="duplicateValues" dxfId="137" priority="200"/>
    <cfRule type="duplicateValues" dxfId="136" priority="201"/>
    <cfRule type="duplicateValues" dxfId="135" priority="202"/>
  </conditionalFormatting>
  <conditionalFormatting sqref="B105:B106">
    <cfRule type="duplicateValues" dxfId="134" priority="203"/>
    <cfRule type="duplicateValues" dxfId="133" priority="204"/>
  </conditionalFormatting>
  <conditionalFormatting sqref="B105:B106">
    <cfRule type="duplicateValues" dxfId="132" priority="205"/>
  </conditionalFormatting>
  <conditionalFormatting sqref="B105:B106">
    <cfRule type="duplicateValues" dxfId="131" priority="206"/>
  </conditionalFormatting>
  <conditionalFormatting sqref="B105:B106">
    <cfRule type="duplicateValues" dxfId="130" priority="191"/>
  </conditionalFormatting>
  <conditionalFormatting sqref="B103:B104">
    <cfRule type="duplicateValues" dxfId="129" priority="173"/>
    <cfRule type="duplicateValues" dxfId="128" priority="175"/>
  </conditionalFormatting>
  <conditionalFormatting sqref="B103:B104">
    <cfRule type="duplicateValues" dxfId="127" priority="183"/>
    <cfRule type="duplicateValues" dxfId="126" priority="184"/>
    <cfRule type="duplicateValues" dxfId="125" priority="185"/>
  </conditionalFormatting>
  <conditionalFormatting sqref="B103:B104">
    <cfRule type="duplicateValues" dxfId="124" priority="186"/>
    <cfRule type="duplicateValues" dxfId="123" priority="187"/>
  </conditionalFormatting>
  <conditionalFormatting sqref="B103:B104">
    <cfRule type="duplicateValues" dxfId="122" priority="188"/>
  </conditionalFormatting>
  <conditionalFormatting sqref="B103:B104">
    <cfRule type="duplicateValues" dxfId="121" priority="189"/>
  </conditionalFormatting>
  <conditionalFormatting sqref="B103:B104">
    <cfRule type="duplicateValues" dxfId="120" priority="174"/>
  </conditionalFormatting>
  <conditionalFormatting sqref="B102">
    <cfRule type="duplicateValues" dxfId="119" priority="159"/>
    <cfRule type="duplicateValues" dxfId="118" priority="161"/>
  </conditionalFormatting>
  <conditionalFormatting sqref="B102">
    <cfRule type="duplicateValues" dxfId="117" priority="166"/>
    <cfRule type="duplicateValues" dxfId="116" priority="167"/>
    <cfRule type="duplicateValues" dxfId="115" priority="168"/>
  </conditionalFormatting>
  <conditionalFormatting sqref="B102">
    <cfRule type="duplicateValues" dxfId="114" priority="169"/>
    <cfRule type="duplicateValues" dxfId="113" priority="170"/>
  </conditionalFormatting>
  <conditionalFormatting sqref="B102">
    <cfRule type="duplicateValues" dxfId="112" priority="171"/>
  </conditionalFormatting>
  <conditionalFormatting sqref="B102">
    <cfRule type="duplicateValues" dxfId="111" priority="172"/>
  </conditionalFormatting>
  <conditionalFormatting sqref="B102">
    <cfRule type="duplicateValues" dxfId="110" priority="160"/>
  </conditionalFormatting>
  <conditionalFormatting sqref="E102">
    <cfRule type="duplicateValues" dxfId="109" priority="157"/>
  </conditionalFormatting>
  <conditionalFormatting sqref="E102">
    <cfRule type="duplicateValues" dxfId="108" priority="156"/>
  </conditionalFormatting>
  <conditionalFormatting sqref="E102">
    <cfRule type="duplicateValues" dxfId="107" priority="155"/>
  </conditionalFormatting>
  <conditionalFormatting sqref="E102">
    <cfRule type="duplicateValues" dxfId="106" priority="158"/>
  </conditionalFormatting>
  <conditionalFormatting sqref="E104">
    <cfRule type="duplicateValues" dxfId="105" priority="152"/>
  </conditionalFormatting>
  <conditionalFormatting sqref="E104">
    <cfRule type="duplicateValues" dxfId="104" priority="153"/>
  </conditionalFormatting>
  <conditionalFormatting sqref="E104">
    <cfRule type="duplicateValues" dxfId="103" priority="151"/>
  </conditionalFormatting>
  <conditionalFormatting sqref="E104">
    <cfRule type="duplicateValues" dxfId="102" priority="154"/>
  </conditionalFormatting>
  <conditionalFormatting sqref="E106">
    <cfRule type="duplicateValues" dxfId="101" priority="148"/>
  </conditionalFormatting>
  <conditionalFormatting sqref="E106">
    <cfRule type="duplicateValues" dxfId="100" priority="149"/>
  </conditionalFormatting>
  <conditionalFormatting sqref="E106">
    <cfRule type="duplicateValues" dxfId="99" priority="147"/>
  </conditionalFormatting>
  <conditionalFormatting sqref="E106">
    <cfRule type="duplicateValues" dxfId="98" priority="150"/>
  </conditionalFormatting>
  <conditionalFormatting sqref="B74">
    <cfRule type="duplicateValues" dxfId="97" priority="127"/>
    <cfRule type="duplicateValues" dxfId="96" priority="129"/>
  </conditionalFormatting>
  <conditionalFormatting sqref="B74">
    <cfRule type="duplicateValues" dxfId="95" priority="130"/>
    <cfRule type="duplicateValues" dxfId="94" priority="131"/>
    <cfRule type="duplicateValues" dxfId="93" priority="132"/>
  </conditionalFormatting>
  <conditionalFormatting sqref="B74">
    <cfRule type="duplicateValues" dxfId="92" priority="133"/>
    <cfRule type="duplicateValues" dxfId="91" priority="134"/>
  </conditionalFormatting>
  <conditionalFormatting sqref="B74">
    <cfRule type="duplicateValues" dxfId="90" priority="135"/>
  </conditionalFormatting>
  <conditionalFormatting sqref="B74">
    <cfRule type="duplicateValues" dxfId="89" priority="136"/>
  </conditionalFormatting>
  <conditionalFormatting sqref="B74">
    <cfRule type="duplicateValues" dxfId="88" priority="128"/>
  </conditionalFormatting>
  <conditionalFormatting sqref="B101">
    <cfRule type="duplicateValues" dxfId="87" priority="4598"/>
    <cfRule type="duplicateValues" dxfId="86" priority="4599"/>
  </conditionalFormatting>
  <conditionalFormatting sqref="B101">
    <cfRule type="duplicateValues" dxfId="85" priority="4600"/>
    <cfRule type="duplicateValues" dxfId="84" priority="4601"/>
    <cfRule type="duplicateValues" dxfId="83" priority="4602"/>
  </conditionalFormatting>
  <conditionalFormatting sqref="B101">
    <cfRule type="duplicateValues" dxfId="82" priority="4605"/>
  </conditionalFormatting>
  <conditionalFormatting sqref="E108:E1048576 E49:E51 E1:E7 E19:E20 E53:E56 E75:E85 E90:E99 E14:E17 E9:E12">
    <cfRule type="duplicateValues" dxfId="81" priority="4632"/>
  </conditionalFormatting>
  <conditionalFormatting sqref="B108:B1048576 B75:B100 B49:B51 B1:B18">
    <cfRule type="duplicateValues" dxfId="80" priority="4642"/>
    <cfRule type="duplicateValues" dxfId="79" priority="4643"/>
  </conditionalFormatting>
  <conditionalFormatting sqref="B108:B1048576 B79:B100 B14:B17 B9:B12 B75:B77 B49:B51 B1:B7">
    <cfRule type="duplicateValues" dxfId="78" priority="4658"/>
    <cfRule type="duplicateValues" dxfId="77" priority="4659"/>
    <cfRule type="duplicateValues" dxfId="76" priority="4660"/>
  </conditionalFormatting>
  <conditionalFormatting sqref="B108:B1048576 B83:B100 B49:B51 B9:B12 B14:B17 B79:B80 B75:B77 B1:B7">
    <cfRule type="duplicateValues" dxfId="75" priority="4697"/>
    <cfRule type="duplicateValues" dxfId="74" priority="4698"/>
  </conditionalFormatting>
  <conditionalFormatting sqref="B108:B1048576 B79:B100 B49:B51 B9:B12 B14:B17 B75:B77 B1:B7">
    <cfRule type="duplicateValues" dxfId="73" priority="4719"/>
  </conditionalFormatting>
  <conditionalFormatting sqref="B108:B1048576 B79:B100 B14:B17 B9:B12 B75:B77 B49:B51 B1:B7">
    <cfRule type="duplicateValues" dxfId="72" priority="4729"/>
  </conditionalFormatting>
  <conditionalFormatting sqref="B108:B1048576 B75:B100 B49:B51 B1:B18">
    <cfRule type="duplicateValues" dxfId="71" priority="4742"/>
  </conditionalFormatting>
  <conditionalFormatting sqref="E103">
    <cfRule type="duplicateValues" dxfId="70" priority="75"/>
  </conditionalFormatting>
  <conditionalFormatting sqref="E103">
    <cfRule type="duplicateValues" dxfId="69" priority="74"/>
  </conditionalFormatting>
  <conditionalFormatting sqref="E103">
    <cfRule type="duplicateValues" dxfId="68" priority="73"/>
  </conditionalFormatting>
  <conditionalFormatting sqref="E103">
    <cfRule type="duplicateValues" dxfId="67" priority="76"/>
  </conditionalFormatting>
  <conditionalFormatting sqref="E105">
    <cfRule type="duplicateValues" dxfId="66" priority="71"/>
  </conditionalFormatting>
  <conditionalFormatting sqref="E105">
    <cfRule type="duplicateValues" dxfId="65" priority="70"/>
  </conditionalFormatting>
  <conditionalFormatting sqref="E105">
    <cfRule type="duplicateValues" dxfId="64" priority="69"/>
  </conditionalFormatting>
  <conditionalFormatting sqref="E105">
    <cfRule type="duplicateValues" dxfId="63" priority="72"/>
  </conditionalFormatting>
  <conditionalFormatting sqref="E107">
    <cfRule type="duplicateValues" dxfId="62" priority="67"/>
  </conditionalFormatting>
  <conditionalFormatting sqref="E107">
    <cfRule type="duplicateValues" dxfId="61" priority="66"/>
  </conditionalFormatting>
  <conditionalFormatting sqref="E107">
    <cfRule type="duplicateValues" dxfId="60" priority="65"/>
  </conditionalFormatting>
  <conditionalFormatting sqref="E107">
    <cfRule type="duplicateValues" dxfId="59" priority="68"/>
  </conditionalFormatting>
  <conditionalFormatting sqref="B19:B23">
    <cfRule type="duplicateValues" dxfId="58" priority="49"/>
    <cfRule type="duplicateValues" dxfId="57" priority="50"/>
    <cfRule type="duplicateValues" dxfId="56" priority="51"/>
    <cfRule type="duplicateValues" dxfId="55" priority="54"/>
  </conditionalFormatting>
  <conditionalFormatting sqref="B19:B23">
    <cfRule type="duplicateValues" dxfId="54" priority="53"/>
  </conditionalFormatting>
  <conditionalFormatting sqref="B19:B23">
    <cfRule type="duplicateValues" dxfId="53" priority="52"/>
  </conditionalFormatting>
  <conditionalFormatting sqref="B24:B40">
    <cfRule type="duplicateValues" dxfId="52" priority="43"/>
    <cfRule type="duplicateValues" dxfId="51" priority="44"/>
    <cfRule type="duplicateValues" dxfId="50" priority="45"/>
    <cfRule type="duplicateValues" dxfId="49" priority="48"/>
  </conditionalFormatting>
  <conditionalFormatting sqref="B24:B40">
    <cfRule type="duplicateValues" dxfId="48" priority="47"/>
  </conditionalFormatting>
  <conditionalFormatting sqref="B24:B40">
    <cfRule type="duplicateValues" dxfId="47" priority="46"/>
  </conditionalFormatting>
  <conditionalFormatting sqref="B48">
    <cfRule type="duplicateValues" dxfId="46" priority="4903"/>
    <cfRule type="duplicateValues" dxfId="45" priority="4904"/>
  </conditionalFormatting>
  <conditionalFormatting sqref="B48">
    <cfRule type="duplicateValues" dxfId="44" priority="4905"/>
  </conditionalFormatting>
  <conditionalFormatting sqref="B48">
    <cfRule type="duplicateValues" dxfId="43" priority="4908"/>
    <cfRule type="duplicateValues" dxfId="42" priority="4909"/>
    <cfRule type="duplicateValues" dxfId="41" priority="4910"/>
  </conditionalFormatting>
  <conditionalFormatting sqref="B45:B47">
    <cfRule type="duplicateValues" dxfId="40" priority="5020"/>
    <cfRule type="duplicateValues" dxfId="39" priority="5021"/>
    <cfRule type="duplicateValues" dxfId="38" priority="5022"/>
    <cfRule type="duplicateValues" dxfId="37" priority="5023"/>
  </conditionalFormatting>
  <conditionalFormatting sqref="B45:B47">
    <cfRule type="duplicateValues" dxfId="36" priority="5024"/>
  </conditionalFormatting>
  <conditionalFormatting sqref="B73">
    <cfRule type="duplicateValues" dxfId="35" priority="27"/>
    <cfRule type="duplicateValues" dxfId="34" priority="29"/>
  </conditionalFormatting>
  <conditionalFormatting sqref="B73">
    <cfRule type="duplicateValues" dxfId="33" priority="30"/>
    <cfRule type="duplicateValues" dxfId="32" priority="31"/>
    <cfRule type="duplicateValues" dxfId="31" priority="32"/>
  </conditionalFormatting>
  <conditionalFormatting sqref="B73">
    <cfRule type="duplicateValues" dxfId="30" priority="33"/>
    <cfRule type="duplicateValues" dxfId="29" priority="34"/>
  </conditionalFormatting>
  <conditionalFormatting sqref="B73">
    <cfRule type="duplicateValues" dxfId="28" priority="35"/>
  </conditionalFormatting>
  <conditionalFormatting sqref="B73">
    <cfRule type="duplicateValues" dxfId="27" priority="36"/>
  </conditionalFormatting>
  <conditionalFormatting sqref="B73">
    <cfRule type="duplicateValues" dxfId="26" priority="28"/>
  </conditionalFormatting>
  <conditionalFormatting sqref="B41">
    <cfRule type="duplicateValues" dxfId="25" priority="21"/>
    <cfRule type="duplicateValues" dxfId="24" priority="22"/>
    <cfRule type="duplicateValues" dxfId="23" priority="23"/>
    <cfRule type="duplicateValues" dxfId="22" priority="26"/>
  </conditionalFormatting>
  <conditionalFormatting sqref="B41">
    <cfRule type="duplicateValues" dxfId="21" priority="25"/>
  </conditionalFormatting>
  <conditionalFormatting sqref="B41">
    <cfRule type="duplicateValues" dxfId="20" priority="24"/>
  </conditionalFormatting>
  <conditionalFormatting sqref="B58:B72">
    <cfRule type="duplicateValues" dxfId="19" priority="11"/>
    <cfRule type="duplicateValues" dxfId="18" priority="13"/>
  </conditionalFormatting>
  <conditionalFormatting sqref="B58:B72">
    <cfRule type="duplicateValues" dxfId="17" priority="14"/>
    <cfRule type="duplicateValues" dxfId="16" priority="15"/>
    <cfRule type="duplicateValues" dxfId="15" priority="16"/>
  </conditionalFormatting>
  <conditionalFormatting sqref="B58:B72">
    <cfRule type="duplicateValues" dxfId="14" priority="17"/>
    <cfRule type="duplicateValues" dxfId="13" priority="18"/>
  </conditionalFormatting>
  <conditionalFormatting sqref="B58:B72">
    <cfRule type="duplicateValues" dxfId="12" priority="19"/>
  </conditionalFormatting>
  <conditionalFormatting sqref="B58:B72">
    <cfRule type="duplicateValues" dxfId="11" priority="20"/>
  </conditionalFormatting>
  <conditionalFormatting sqref="B58:B72">
    <cfRule type="duplicateValues" dxfId="10" priority="12"/>
  </conditionalFormatting>
  <conditionalFormatting sqref="B52:B56">
    <cfRule type="duplicateValues" dxfId="9" priority="1"/>
    <cfRule type="duplicateValues" dxfId="8" priority="3"/>
  </conditionalFormatting>
  <conditionalFormatting sqref="B52:B56">
    <cfRule type="duplicateValues" dxfId="7" priority="4"/>
    <cfRule type="duplicateValues" dxfId="6" priority="5"/>
    <cfRule type="duplicateValues" dxfId="5" priority="6"/>
  </conditionalFormatting>
  <conditionalFormatting sqref="B52:B56">
    <cfRule type="duplicateValues" dxfId="4" priority="7"/>
    <cfRule type="duplicateValues" dxfId="3" priority="8"/>
  </conditionalFormatting>
  <conditionalFormatting sqref="B52:B56">
    <cfRule type="duplicateValues" dxfId="2" priority="9"/>
  </conditionalFormatting>
  <conditionalFormatting sqref="B52:B56">
    <cfRule type="duplicateValues" dxfId="1" priority="10"/>
  </conditionalFormatting>
  <conditionalFormatting sqref="B52:B5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2021-03-31T09:31:45Z</dcterms:modified>
</cp:coreProperties>
</file>