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"/>
    </mc:Choice>
  </mc:AlternateContent>
  <bookViews>
    <workbookView xWindow="0" yWindow="0" windowWidth="28800" windowHeight="1227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C58" i="1"/>
  <c r="C59" i="1"/>
  <c r="C60" i="1"/>
  <c r="C61" i="1"/>
  <c r="A58" i="1"/>
  <c r="A59" i="1"/>
  <c r="A60" i="1"/>
  <c r="A61" i="1"/>
  <c r="C29" i="1" l="1"/>
  <c r="C30" i="1"/>
  <c r="C31" i="1"/>
  <c r="A31" i="1"/>
  <c r="A29" i="1"/>
  <c r="A30" i="1"/>
  <c r="B34" i="1"/>
  <c r="A27" i="1" l="1"/>
  <c r="A28" i="1"/>
  <c r="C27" i="1"/>
  <c r="C28" i="1"/>
  <c r="C57" i="1" l="1"/>
  <c r="A57" i="1"/>
  <c r="B18" i="1"/>
  <c r="C16" i="1"/>
  <c r="C17" i="1"/>
  <c r="A15" i="1"/>
  <c r="A16" i="1"/>
  <c r="A17" i="1"/>
  <c r="A25" i="1"/>
  <c r="A26" i="1"/>
  <c r="C25" i="1"/>
  <c r="C26" i="1"/>
  <c r="C10" i="1" l="1"/>
  <c r="C11" i="1"/>
  <c r="C12" i="1"/>
  <c r="C13" i="1"/>
  <c r="C14" i="1"/>
  <c r="C15" i="1"/>
  <c r="A10" i="1"/>
  <c r="A11" i="1"/>
  <c r="A12" i="1"/>
  <c r="A13" i="1"/>
  <c r="A14" i="1"/>
  <c r="A53" i="1"/>
  <c r="A54" i="1"/>
  <c r="A55" i="1"/>
  <c r="A56" i="1"/>
  <c r="C53" i="1"/>
  <c r="C54" i="1"/>
  <c r="C55" i="1"/>
  <c r="C56" i="1"/>
  <c r="B43" i="1"/>
  <c r="A38" i="1"/>
  <c r="A39" i="1"/>
  <c r="A40" i="1"/>
  <c r="C38" i="1"/>
  <c r="C39" i="1"/>
  <c r="C40" i="1"/>
  <c r="A22" i="1"/>
  <c r="A23" i="1"/>
  <c r="A24" i="1"/>
  <c r="C22" i="1"/>
  <c r="C23" i="1"/>
  <c r="C24" i="1"/>
  <c r="C9" i="1" l="1"/>
  <c r="A9" i="1"/>
  <c r="C51" i="1" l="1"/>
  <c r="C52" i="1"/>
  <c r="A51" i="1"/>
  <c r="A52" i="1"/>
  <c r="C50" i="1" l="1"/>
  <c r="A50" i="1"/>
  <c r="A46" i="1" l="1"/>
</calcChain>
</file>

<file path=xl/sharedStrings.xml><?xml version="1.0" encoding="utf-8"?>
<sst xmlns="http://schemas.openxmlformats.org/spreadsheetml/2006/main" count="64" uniqueCount="20">
  <si>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</si>
  <si>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</si>
  <si>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</si>
  <si>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</si>
  <si>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</si>
  <si>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</si>
  <si>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</si>
  <si>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</si>
  <si>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</si>
  <si>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</si>
  <si>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</si>
  <si>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</si>
  <si>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</si>
  <si>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</si>
  <si>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</si>
  <si>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</si>
  <si>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</si>
  <si>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</si>
  <si>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</si>
  <si>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1 Gaveta Vacía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</si>
</sst>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zoomScale="85" zoomScaleNormal="85" workbookViewId="0">
      <selection activeCell="C4" sqref="C4"/>
    </sheetView>
  </sheetViews>
  <sheetFormatPr baseColWidth="10"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5" ht="22.5" x14ac:dyDescent="0.25">
      <c r="A1" s="38" t="s">
        <v>1</v>
      </c>
      <c r="B1" s="39"/>
      <c r="C1" s="39"/>
      <c r="D1" s="39"/>
      <c r="E1" s="40"/>
    </row>
    <row r="2" spans="1:5" ht="25.5" x14ac:dyDescent="0.25">
      <c r="A2" s="41" t="s">
        <v>0</v>
      </c>
      <c r="B2" s="42"/>
      <c r="C2" s="42"/>
      <c r="D2" s="42"/>
      <c r="E2" s="43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44265.708333333336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44266.25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4" t="s">
        <v>4</v>
      </c>
      <c r="B7" s="45"/>
      <c r="C7" s="45"/>
      <c r="D7" s="45"/>
      <c r="E7" s="46"/>
    </row>
    <row r="8" spans="1:5" ht="18" x14ac:dyDescent="0.25">
      <c r="A8" s="2" t="s">
        <v>5</v>
      </c>
      <c r="B8" s="3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DISTRITO NACIONAL</v>
      </c>
      <c r="B9" s="4">
        <v>461</v>
      </c>
      <c r="C9" s="4" t="str">
        <f>VLOOKUP(B9,'[1]LISTADO ATM'!$A$2:$B$820,2,0)</f>
        <v xml:space="preserve">ATM Autobanco Sarasota I </v>
      </c>
      <c r="D9" s="25" t="s">
        <v>17</v>
      </c>
      <c r="E9" s="23">
        <v>335816761</v>
      </c>
    </row>
    <row r="10" spans="1:5" ht="18" x14ac:dyDescent="0.25">
      <c r="A10" s="9" t="str">
        <f>VLOOKUP(B10,'[1]LISTADO ATM'!$A$2:$C$820,3,0)</f>
        <v>DISTRITO NACIONAL</v>
      </c>
      <c r="B10" s="4">
        <v>486</v>
      </c>
      <c r="C10" s="4" t="str">
        <f>VLOOKUP(B10,'[1]LISTADO ATM'!$A$2:$B$820,2,0)</f>
        <v xml:space="preserve">ATM Olé La Caleta </v>
      </c>
      <c r="D10" s="25" t="s">
        <v>17</v>
      </c>
      <c r="E10" s="23">
        <v>335816120</v>
      </c>
    </row>
    <row r="11" spans="1:5" ht="18" x14ac:dyDescent="0.25">
      <c r="A11" s="9" t="str">
        <f>VLOOKUP(B11,'[1]LISTADO ATM'!$A$2:$C$820,3,0)</f>
        <v>DISTRITO NACIONAL</v>
      </c>
      <c r="B11" s="4">
        <v>938</v>
      </c>
      <c r="C11" s="4" t="str">
        <f>VLOOKUP(B11,'[1]LISTADO ATM'!$A$2:$B$820,2,0)</f>
        <v xml:space="preserve">ATM Autobanco Oficina Filadelfia Plaza </v>
      </c>
      <c r="D11" s="25" t="s">
        <v>17</v>
      </c>
      <c r="E11" s="23">
        <v>335815643</v>
      </c>
    </row>
    <row r="12" spans="1:5" ht="18" x14ac:dyDescent="0.25">
      <c r="A12" s="9" t="str">
        <f>VLOOKUP(B12,'[1]LISTADO ATM'!$A$2:$C$820,3,0)</f>
        <v>DISTRITO NACIONAL</v>
      </c>
      <c r="B12" s="4">
        <v>438</v>
      </c>
      <c r="C12" s="4" t="str">
        <f>VLOOKUP(B12,'[1]LISTADO ATM'!$A$2:$B$820,2,0)</f>
        <v xml:space="preserve">ATM Autobanco Torre IV </v>
      </c>
      <c r="D12" s="25" t="s">
        <v>17</v>
      </c>
      <c r="E12" s="23">
        <v>335815879</v>
      </c>
    </row>
    <row r="13" spans="1:5" ht="18" x14ac:dyDescent="0.25">
      <c r="A13" s="9" t="str">
        <f>VLOOKUP(B13,'[1]LISTADO ATM'!$A$2:$C$820,3,0)</f>
        <v>SUR</v>
      </c>
      <c r="B13" s="4">
        <v>677</v>
      </c>
      <c r="C13" s="4" t="str">
        <f>VLOOKUP(B13,'[1]LISTADO ATM'!$A$2:$B$820,2,0)</f>
        <v>ATM PBG Villa Jaragua</v>
      </c>
      <c r="D13" s="25" t="s">
        <v>17</v>
      </c>
      <c r="E13" s="23">
        <v>335815649</v>
      </c>
    </row>
    <row r="14" spans="1:5" ht="18" x14ac:dyDescent="0.25">
      <c r="A14" s="9" t="str">
        <f>VLOOKUP(B14,'[1]LISTADO ATM'!$A$2:$C$820,3,0)</f>
        <v>DISTRITO NACIONAL</v>
      </c>
      <c r="B14" s="4">
        <v>435</v>
      </c>
      <c r="C14" s="4" t="str">
        <f>VLOOKUP(B14,'[1]LISTADO ATM'!$A$2:$B$820,2,0)</f>
        <v xml:space="preserve">ATM Autobanco Torre I </v>
      </c>
      <c r="D14" s="25" t="s">
        <v>17</v>
      </c>
      <c r="E14" s="23">
        <v>335815903</v>
      </c>
    </row>
    <row r="15" spans="1:5" ht="18" x14ac:dyDescent="0.25">
      <c r="A15" s="9" t="str">
        <f>VLOOKUP(B15,'[1]LISTADO ATM'!$A$2:$C$820,3,0)</f>
        <v>DISTRITO NACIONAL</v>
      </c>
      <c r="B15" s="4">
        <v>596</v>
      </c>
      <c r="C15" s="4" t="str">
        <f>VLOOKUP(B15,'[1]LISTADO ATM'!$A$2:$B$820,2,0)</f>
        <v xml:space="preserve">ATM Autobanco Malecón Center </v>
      </c>
      <c r="D15" s="25" t="s">
        <v>17</v>
      </c>
      <c r="E15" s="23">
        <v>335817437</v>
      </c>
    </row>
    <row r="16" spans="1:5" ht="18" x14ac:dyDescent="0.25">
      <c r="A16" s="9" t="str">
        <f>VLOOKUP(B16,'[1]LISTADO ATM'!$A$2:$C$820,3,0)</f>
        <v>DISTRITO NACIONAL</v>
      </c>
      <c r="B16" s="4">
        <v>791</v>
      </c>
      <c r="C16" s="4" t="str">
        <f>VLOOKUP(B16,'[1]LISTADO ATM'!$A$2:$B$820,2,0)</f>
        <v xml:space="preserve">ATM Oficina Sans Soucí </v>
      </c>
      <c r="D16" s="25" t="s">
        <v>17</v>
      </c>
      <c r="E16" s="23">
        <v>335817473</v>
      </c>
    </row>
    <row r="17" spans="1:6" ht="18" x14ac:dyDescent="0.25">
      <c r="A17" s="9" t="e">
        <f>VLOOKUP(B17,'[1]LISTADO ATM'!$A$2:$C$820,3,0)</f>
        <v>#N/A</v>
      </c>
      <c r="B17" s="4"/>
      <c r="C17" s="4" t="e">
        <f>VLOOKUP(B17,'[1]LISTADO ATM'!$A$2:$B$820,2,0)</f>
        <v>#N/A</v>
      </c>
      <c r="D17" s="25" t="s">
        <v>17</v>
      </c>
      <c r="E17" s="23"/>
    </row>
    <row r="18" spans="1:6" ht="18.75" thickBot="1" x14ac:dyDescent="0.3">
      <c r="A18" s="6" t="s">
        <v>11</v>
      </c>
      <c r="B18" s="11">
        <f>COUNT(B9:B17)</f>
        <v>8</v>
      </c>
      <c r="C18" s="34"/>
      <c r="D18" s="47"/>
      <c r="E18" s="35"/>
    </row>
    <row r="19" spans="1:6" ht="15.75" thickBot="1" x14ac:dyDescent="0.3">
      <c r="E19" s="8"/>
      <c r="F19" s="24"/>
    </row>
    <row r="20" spans="1:6" ht="18.75" thickBot="1" x14ac:dyDescent="0.3">
      <c r="A20" s="48" t="s">
        <v>15</v>
      </c>
      <c r="B20" s="49"/>
      <c r="C20" s="49"/>
      <c r="D20" s="49"/>
      <c r="E20" s="50"/>
    </row>
    <row r="21" spans="1:6" ht="18" x14ac:dyDescent="0.25">
      <c r="A21" s="2" t="s">
        <v>5</v>
      </c>
      <c r="B21" s="3" t="s">
        <v>6</v>
      </c>
      <c r="C21" s="3" t="s">
        <v>7</v>
      </c>
      <c r="D21" s="3" t="s">
        <v>8</v>
      </c>
      <c r="E21" s="18" t="s">
        <v>9</v>
      </c>
    </row>
    <row r="22" spans="1:6" ht="18" x14ac:dyDescent="0.25">
      <c r="A22" s="9" t="str">
        <f>VLOOKUP(B22,'[1]LISTADO ATM'!$A$2:$C$820,3,0)</f>
        <v>DISTRITO NACIONAL</v>
      </c>
      <c r="B22" s="4">
        <v>24</v>
      </c>
      <c r="C22" s="4" t="str">
        <f>VLOOKUP(B22,'[1]LISTADO ATM'!$A$2:$B$820,2,0)</f>
        <v xml:space="preserve">ATM Oficina Eusebio Manzueta </v>
      </c>
      <c r="D22" s="21" t="s">
        <v>10</v>
      </c>
      <c r="E22" s="23">
        <v>335817310</v>
      </c>
    </row>
    <row r="23" spans="1:6" ht="18" x14ac:dyDescent="0.25">
      <c r="A23" s="9" t="str">
        <f>VLOOKUP(B23,'[1]LISTADO ATM'!$A$2:$C$820,3,0)</f>
        <v>DISTRITO NACIONAL</v>
      </c>
      <c r="B23" s="4">
        <v>231</v>
      </c>
      <c r="C23" s="4" t="str">
        <f>VLOOKUP(B23,'[1]LISTADO ATM'!$A$2:$B$820,2,0)</f>
        <v xml:space="preserve">ATM Oficina Zona Oriental </v>
      </c>
      <c r="D23" s="21" t="s">
        <v>10</v>
      </c>
      <c r="E23" s="23">
        <v>335817339</v>
      </c>
    </row>
    <row r="24" spans="1:6" ht="18" x14ac:dyDescent="0.25">
      <c r="A24" s="9" t="str">
        <f>VLOOKUP(B24,'[1]LISTADO ATM'!$A$2:$C$820,3,0)</f>
        <v>DISTRITO NACIONAL</v>
      </c>
      <c r="B24" s="4">
        <v>165</v>
      </c>
      <c r="C24" s="4" t="str">
        <f>VLOOKUP(B24,'[1]LISTADO ATM'!$A$2:$B$820,2,0)</f>
        <v>ATM Autoservicio Megacentro</v>
      </c>
      <c r="D24" s="21" t="s">
        <v>10</v>
      </c>
      <c r="E24" s="23">
        <v>335817412</v>
      </c>
    </row>
    <row r="25" spans="1:6" ht="18" x14ac:dyDescent="0.25">
      <c r="A25" s="9" t="str">
        <f>VLOOKUP(B25,'[1]LISTADO ATM'!$A$2:$C$820,3,0)</f>
        <v>NORTE</v>
      </c>
      <c r="B25" s="4">
        <v>119</v>
      </c>
      <c r="C25" s="4" t="str">
        <f>VLOOKUP(B25,'[1]LISTADO ATM'!$A$2:$B$820,2,0)</f>
        <v>ATM Oficina La Barranquita</v>
      </c>
      <c r="D25" s="21" t="s">
        <v>10</v>
      </c>
      <c r="E25" s="23">
        <v>335817650</v>
      </c>
    </row>
    <row r="26" spans="1:6" ht="18" x14ac:dyDescent="0.25">
      <c r="A26" s="9" t="str">
        <f>VLOOKUP(B26,'[1]LISTADO ATM'!$A$2:$C$820,3,0)</f>
        <v>NORTE</v>
      </c>
      <c r="B26" s="4">
        <v>747</v>
      </c>
      <c r="C26" s="4" t="str">
        <f>VLOOKUP(B26,'[1]LISTADO ATM'!$A$2:$B$820,2,0)</f>
        <v xml:space="preserve">ATM Club BR (Santiago) </v>
      </c>
      <c r="D26" s="21" t="s">
        <v>10</v>
      </c>
      <c r="E26" s="23">
        <v>335817766</v>
      </c>
    </row>
    <row r="27" spans="1:6" ht="18" x14ac:dyDescent="0.25">
      <c r="A27" s="9" t="str">
        <f>VLOOKUP(B27,'[1]LISTADO ATM'!$A$2:$C$820,3,0)</f>
        <v>NORTE</v>
      </c>
      <c r="B27" s="4">
        <v>138</v>
      </c>
      <c r="C27" s="4" t="str">
        <f>VLOOKUP(B27,'[1]LISTADO ATM'!$A$2:$B$820,2,0)</f>
        <v xml:space="preserve">ATM UNP Fantino </v>
      </c>
      <c r="D27" s="21" t="s">
        <v>10</v>
      </c>
      <c r="E27" s="23">
        <v>335817986</v>
      </c>
    </row>
    <row r="28" spans="1:6" ht="18" x14ac:dyDescent="0.25">
      <c r="A28" s="9" t="str">
        <f>VLOOKUP(B28,'[1]LISTADO ATM'!$A$2:$C$820,3,0)</f>
        <v>SUR</v>
      </c>
      <c r="B28" s="4">
        <v>249</v>
      </c>
      <c r="C28" s="4" t="str">
        <f>VLOOKUP(B28,'[1]LISTADO ATM'!$A$2:$B$820,2,0)</f>
        <v xml:space="preserve">ATM Banco Agrícola Neiba </v>
      </c>
      <c r="D28" s="21" t="s">
        <v>10</v>
      </c>
      <c r="E28" s="23">
        <v>335817987</v>
      </c>
    </row>
    <row r="29" spans="1:6" ht="18" x14ac:dyDescent="0.25">
      <c r="A29" s="9" t="str">
        <f>VLOOKUP(B29,'[1]LISTADO ATM'!$A$2:$C$820,3,0)</f>
        <v>NORTE</v>
      </c>
      <c r="B29" s="4">
        <v>965</v>
      </c>
      <c r="C29" s="4" t="str">
        <f>VLOOKUP(B29,'[1]LISTADO ATM'!$A$2:$B$820,2,0)</f>
        <v xml:space="preserve">ATM S/M La Fuente FUN (Santiago) </v>
      </c>
      <c r="D29" s="21" t="s">
        <v>10</v>
      </c>
      <c r="E29" s="23">
        <v>335818029</v>
      </c>
    </row>
    <row r="30" spans="1:6" ht="18" x14ac:dyDescent="0.25">
      <c r="A30" s="9" t="str">
        <f>VLOOKUP(B30,'[1]LISTADO ATM'!$A$2:$C$820,3,0)</f>
        <v>ESTE</v>
      </c>
      <c r="B30" s="4">
        <v>480</v>
      </c>
      <c r="C30" s="4" t="str">
        <f>VLOOKUP(B30,'[1]LISTADO ATM'!$A$2:$B$820,2,0)</f>
        <v>ATM UNP Farmaconal Higuey</v>
      </c>
      <c r="D30" s="21" t="s">
        <v>10</v>
      </c>
      <c r="E30" s="23">
        <v>335818031</v>
      </c>
    </row>
    <row r="31" spans="1:6" ht="18" x14ac:dyDescent="0.25">
      <c r="A31" s="9" t="str">
        <f>VLOOKUP(B31,'[1]LISTADO ATM'!$A$2:$C$820,3,0)</f>
        <v>DISTRITO NACIONAL</v>
      </c>
      <c r="B31" s="4">
        <v>516</v>
      </c>
      <c r="C31" s="4" t="str">
        <f>VLOOKUP(B31,'[1]LISTADO ATM'!$A$2:$B$820,2,0)</f>
        <v xml:space="preserve">ATM Oficina Gascue </v>
      </c>
      <c r="D31" s="21" t="s">
        <v>10</v>
      </c>
      <c r="E31" s="23">
        <v>335818032</v>
      </c>
    </row>
    <row r="32" spans="1:6" ht="18" x14ac:dyDescent="0.25">
      <c r="A32" s="9"/>
      <c r="B32" s="4"/>
      <c r="C32" s="28"/>
      <c r="D32" s="29"/>
      <c r="E32" s="23"/>
    </row>
    <row r="33" spans="1:5" ht="18" x14ac:dyDescent="0.25">
      <c r="A33" s="9"/>
      <c r="B33" s="4"/>
      <c r="C33" s="28"/>
      <c r="D33" s="29"/>
      <c r="E33" s="23"/>
    </row>
    <row r="34" spans="1:5" ht="18.75" thickBot="1" x14ac:dyDescent="0.3">
      <c r="A34" s="10" t="s">
        <v>11</v>
      </c>
      <c r="B34" s="11">
        <f>COUNT(B22:B31)</f>
        <v>10</v>
      </c>
      <c r="C34" s="20"/>
      <c r="D34" s="20"/>
      <c r="E34" s="20"/>
    </row>
    <row r="35" spans="1:5" ht="15.75" thickBot="1" x14ac:dyDescent="0.3">
      <c r="E35" s="8"/>
    </row>
    <row r="36" spans="1:5" ht="18.75" thickBot="1" x14ac:dyDescent="0.3">
      <c r="A36" s="48" t="s">
        <v>18</v>
      </c>
      <c r="B36" s="49"/>
      <c r="C36" s="49"/>
      <c r="D36" s="49"/>
      <c r="E36" s="50"/>
    </row>
    <row r="37" spans="1:5" ht="18" x14ac:dyDescent="0.25">
      <c r="A37" s="2" t="s">
        <v>5</v>
      </c>
      <c r="B37" s="3" t="s">
        <v>6</v>
      </c>
      <c r="C37" s="3" t="s">
        <v>7</v>
      </c>
      <c r="D37" s="3" t="s">
        <v>8</v>
      </c>
      <c r="E37" s="18" t="s">
        <v>9</v>
      </c>
    </row>
    <row r="38" spans="1:5" ht="18" x14ac:dyDescent="0.25">
      <c r="A38" s="9" t="str">
        <f>VLOOKUP(B38,'[1]LISTADO ATM'!$A$2:$C$820,3,0)</f>
        <v>SUR</v>
      </c>
      <c r="B38" s="4">
        <v>871</v>
      </c>
      <c r="C38" s="4" t="str">
        <f>VLOOKUP(B38,'[1]LISTADO ATM'!$A$2:$B$820,2,0)</f>
        <v>ATM Plaza Cultural San Juan</v>
      </c>
      <c r="D38" s="4" t="s">
        <v>14</v>
      </c>
      <c r="E38" s="23">
        <v>335817755</v>
      </c>
    </row>
    <row r="39" spans="1:5" ht="18" x14ac:dyDescent="0.25">
      <c r="A39" s="9" t="str">
        <f>VLOOKUP(B39,'[1]LISTADO ATM'!$A$2:$C$820,3,0)</f>
        <v>NORTE</v>
      </c>
      <c r="B39" s="4">
        <v>882</v>
      </c>
      <c r="C39" s="4" t="str">
        <f>VLOOKUP(B39,'[1]LISTADO ATM'!$A$2:$B$820,2,0)</f>
        <v xml:space="preserve">ATM Oficina Moca II </v>
      </c>
      <c r="D39" s="4" t="s">
        <v>14</v>
      </c>
      <c r="E39" s="23">
        <v>335817924</v>
      </c>
    </row>
    <row r="40" spans="1:5" ht="18" x14ac:dyDescent="0.25">
      <c r="A40" s="9" t="str">
        <f>VLOOKUP(B40,'[1]LISTADO ATM'!$A$2:$C$820,3,0)</f>
        <v>DISTRITO NACIONAL</v>
      </c>
      <c r="B40" s="4">
        <v>678</v>
      </c>
      <c r="C40" s="4" t="str">
        <f>VLOOKUP(B40,'[1]LISTADO ATM'!$A$2:$B$820,2,0)</f>
        <v>ATM Eco Petroleo San Isidro</v>
      </c>
      <c r="D40" s="4" t="s">
        <v>14</v>
      </c>
      <c r="E40" s="23">
        <v>335817935</v>
      </c>
    </row>
    <row r="41" spans="1:5" ht="18" x14ac:dyDescent="0.25">
      <c r="A41" s="30"/>
      <c r="B41" s="4"/>
      <c r="C41" s="28"/>
      <c r="D41" s="4"/>
      <c r="E41" s="31"/>
    </row>
    <row r="42" spans="1:5" ht="18" x14ac:dyDescent="0.25">
      <c r="A42" s="30"/>
      <c r="B42" s="4"/>
      <c r="C42" s="28"/>
      <c r="D42" s="4"/>
      <c r="E42" s="31"/>
    </row>
    <row r="43" spans="1:5" ht="18.75" thickBot="1" x14ac:dyDescent="0.3">
      <c r="A43" s="6" t="s">
        <v>11</v>
      </c>
      <c r="B43" s="11">
        <f>COUNT(B38:B40)</f>
        <v>3</v>
      </c>
      <c r="C43" s="20"/>
      <c r="D43" s="5"/>
      <c r="E43" s="22"/>
    </row>
    <row r="44" spans="1:5" ht="15.75" thickBot="1" x14ac:dyDescent="0.3">
      <c r="E44" s="8"/>
    </row>
    <row r="45" spans="1:5" ht="18.75" thickBot="1" x14ac:dyDescent="0.3">
      <c r="A45" s="51" t="s">
        <v>12</v>
      </c>
      <c r="B45" s="52"/>
      <c r="E45" s="8"/>
    </row>
    <row r="46" spans="1:5" ht="18.75" thickBot="1" x14ac:dyDescent="0.3">
      <c r="A46" s="53">
        <f>+B34+B43</f>
        <v>13</v>
      </c>
      <c r="B46" s="54"/>
      <c r="E46" s="8"/>
    </row>
    <row r="47" spans="1:5" ht="15.75" thickBot="1" x14ac:dyDescent="0.3">
      <c r="E47" s="8"/>
    </row>
    <row r="48" spans="1:5" ht="18.75" thickBot="1" x14ac:dyDescent="0.3">
      <c r="A48" s="48" t="s">
        <v>13</v>
      </c>
      <c r="B48" s="49"/>
      <c r="C48" s="49"/>
      <c r="D48" s="49"/>
      <c r="E48" s="50"/>
    </row>
    <row r="49" spans="1:5" ht="18" x14ac:dyDescent="0.25">
      <c r="A49" s="12" t="s">
        <v>5</v>
      </c>
      <c r="B49" s="3" t="s">
        <v>6</v>
      </c>
      <c r="C49" s="7" t="s">
        <v>7</v>
      </c>
      <c r="D49" s="55" t="s">
        <v>8</v>
      </c>
      <c r="E49" s="56"/>
    </row>
    <row r="50" spans="1:5" ht="18" x14ac:dyDescent="0.25">
      <c r="A50" s="4" t="str">
        <f>VLOOKUP(B50,'[1]LISTADO ATM'!$A$2:$C$820,3,0)</f>
        <v>DISTRITO NACIONAL</v>
      </c>
      <c r="B50" s="4">
        <v>560</v>
      </c>
      <c r="C50" s="9" t="str">
        <f>VLOOKUP(B50,'[1]LISTADO ATM'!$A$2:$B$820,2,0)</f>
        <v xml:space="preserve">ATM Junta Central Electoral </v>
      </c>
      <c r="D50" s="36" t="s">
        <v>16</v>
      </c>
      <c r="E50" s="37"/>
    </row>
    <row r="51" spans="1:5" ht="18" x14ac:dyDescent="0.25">
      <c r="A51" s="4" t="str">
        <f>VLOOKUP(B51,'[1]LISTADO ATM'!$A$2:$C$820,3,0)</f>
        <v>NORTE</v>
      </c>
      <c r="B51" s="4">
        <v>283</v>
      </c>
      <c r="C51" s="9" t="str">
        <f>VLOOKUP(B51,'[1]LISTADO ATM'!$A$2:$B$820,2,0)</f>
        <v xml:space="preserve">ATM Oficina Nibaje </v>
      </c>
      <c r="D51" s="36" t="s">
        <v>16</v>
      </c>
      <c r="E51" s="37"/>
    </row>
    <row r="52" spans="1:5" ht="18" x14ac:dyDescent="0.25">
      <c r="A52" s="4" t="str">
        <f>VLOOKUP(B52,'[1]LISTADO ATM'!$A$2:$C$820,3,0)</f>
        <v>DISTRITO NACIONAL</v>
      </c>
      <c r="B52" s="4">
        <v>551</v>
      </c>
      <c r="C52" s="9" t="str">
        <f>VLOOKUP(B52,'[1]LISTADO ATM'!$A$2:$B$820,2,0)</f>
        <v xml:space="preserve">ATM Oficina Padre Castellanos </v>
      </c>
      <c r="D52" s="36" t="s">
        <v>16</v>
      </c>
      <c r="E52" s="37"/>
    </row>
    <row r="53" spans="1:5" ht="18" x14ac:dyDescent="0.25">
      <c r="A53" s="4" t="str">
        <f>VLOOKUP(B53,'[1]LISTADO ATM'!$A$2:$C$820,3,0)</f>
        <v>ESTE</v>
      </c>
      <c r="B53" s="4">
        <v>608</v>
      </c>
      <c r="C53" s="9" t="str">
        <f>VLOOKUP(B53,'[1]LISTADO ATM'!$A$2:$B$820,2,0)</f>
        <v xml:space="preserve">ATM Oficina Jumbo (San Pedro) </v>
      </c>
      <c r="D53" s="36" t="s">
        <v>16</v>
      </c>
      <c r="E53" s="37"/>
    </row>
    <row r="54" spans="1:5" ht="18" x14ac:dyDescent="0.25">
      <c r="A54" s="4" t="str">
        <f>VLOOKUP(B54,'[1]LISTADO ATM'!$A$2:$C$820,3,0)</f>
        <v>SUR</v>
      </c>
      <c r="B54" s="4">
        <v>615</v>
      </c>
      <c r="C54" s="9" t="str">
        <f>VLOOKUP(B54,'[1]LISTADO ATM'!$A$2:$B$820,2,0)</f>
        <v xml:space="preserve">ATM Estación Sunix Cabral (Barahona) </v>
      </c>
      <c r="D54" s="36" t="s">
        <v>16</v>
      </c>
      <c r="E54" s="37"/>
    </row>
    <row r="55" spans="1:5" ht="18" x14ac:dyDescent="0.25">
      <c r="A55" s="4" t="str">
        <f>VLOOKUP(B55,'[1]LISTADO ATM'!$A$2:$C$820,3,0)</f>
        <v>DISTRITO NACIONAL</v>
      </c>
      <c r="B55" s="4">
        <v>600</v>
      </c>
      <c r="C55" s="9" t="str">
        <f>VLOOKUP(B55,'[1]LISTADO ATM'!$A$2:$B$820,2,0)</f>
        <v>ATM S/M Bravo Hipica</v>
      </c>
      <c r="D55" s="36" t="s">
        <v>16</v>
      </c>
      <c r="E55" s="37"/>
    </row>
    <row r="56" spans="1:5" ht="18" x14ac:dyDescent="0.25">
      <c r="A56" s="4" t="str">
        <f>VLOOKUP(B56,'[1]LISTADO ATM'!$A$2:$C$820,3,0)</f>
        <v>NORTE</v>
      </c>
      <c r="B56" s="4">
        <v>333</v>
      </c>
      <c r="C56" s="9" t="str">
        <f>VLOOKUP(B56,'[1]LISTADO ATM'!$A$2:$B$820,2,0)</f>
        <v>ATM Oficina Turey Maimón</v>
      </c>
      <c r="D56" s="36" t="s">
        <v>19</v>
      </c>
      <c r="E56" s="37"/>
    </row>
    <row r="57" spans="1:5" ht="18" x14ac:dyDescent="0.25">
      <c r="A57" s="4" t="str">
        <f>VLOOKUP(B57,'[1]LISTADO ATM'!$A$2:$C$820,3,0)</f>
        <v>NORTE</v>
      </c>
      <c r="B57" s="4">
        <v>157</v>
      </c>
      <c r="C57" s="9" t="str">
        <f>VLOOKUP(B57,'[1]LISTADO ATM'!$A$2:$B$820,2,0)</f>
        <v xml:space="preserve">ATM Oficina Samaná </v>
      </c>
      <c r="D57" s="36" t="s">
        <v>16</v>
      </c>
      <c r="E57" s="37"/>
    </row>
    <row r="58" spans="1:5" ht="18" x14ac:dyDescent="0.25">
      <c r="A58" s="4" t="str">
        <f>VLOOKUP(B58,'[1]LISTADO ATM'!$A$2:$C$820,3,0)</f>
        <v>ESTE</v>
      </c>
      <c r="B58" s="4">
        <v>353</v>
      </c>
      <c r="C58" s="9" t="str">
        <f>VLOOKUP(B58,'[1]LISTADO ATM'!$A$2:$B$820,2,0)</f>
        <v xml:space="preserve">ATM Estación Boulevard Juan Dolio </v>
      </c>
      <c r="D58" s="36" t="s">
        <v>16</v>
      </c>
      <c r="E58" s="37"/>
    </row>
    <row r="59" spans="1:5" ht="18" x14ac:dyDescent="0.25">
      <c r="A59" s="4" t="str">
        <f>VLOOKUP(B59,'[1]LISTADO ATM'!$A$2:$C$820,3,0)</f>
        <v>ESTE</v>
      </c>
      <c r="B59" s="4">
        <v>631</v>
      </c>
      <c r="C59" s="9" t="str">
        <f>VLOOKUP(B59,'[1]LISTADO ATM'!$A$2:$B$820,2,0)</f>
        <v xml:space="preserve">ATM ASOCODEQUI (San Pedro) </v>
      </c>
      <c r="D59" s="36" t="s">
        <v>16</v>
      </c>
      <c r="E59" s="37"/>
    </row>
    <row r="60" spans="1:5" ht="18" x14ac:dyDescent="0.25">
      <c r="A60" s="4" t="e">
        <f>VLOOKUP(B60,'[1]LISTADO ATM'!$A$2:$C$820,3,0)</f>
        <v>#N/A</v>
      </c>
      <c r="B60" s="4"/>
      <c r="C60" s="9" t="e">
        <f>VLOOKUP(B60,'[1]LISTADO ATM'!$A$2:$B$820,2,0)</f>
        <v>#N/A</v>
      </c>
      <c r="D60" s="32"/>
      <c r="E60" s="33"/>
    </row>
    <row r="61" spans="1:5" ht="18" x14ac:dyDescent="0.25">
      <c r="A61" s="4" t="e">
        <f>VLOOKUP(B61,'[1]LISTADO ATM'!$A$2:$C$820,3,0)</f>
        <v>#N/A</v>
      </c>
      <c r="B61" s="4"/>
      <c r="C61" s="9" t="e">
        <f>VLOOKUP(B61,'[1]LISTADO ATM'!$A$2:$B$820,2,0)</f>
        <v>#N/A</v>
      </c>
      <c r="D61" s="26"/>
      <c r="E61" s="27"/>
    </row>
    <row r="62" spans="1:5" ht="18.75" thickBot="1" x14ac:dyDescent="0.3">
      <c r="A62" s="6" t="s">
        <v>11</v>
      </c>
      <c r="B62" s="11">
        <f>COUNT(B50:B59)</f>
        <v>10</v>
      </c>
      <c r="C62" s="20"/>
      <c r="D62" s="34"/>
      <c r="E62" s="35"/>
    </row>
  </sheetData>
  <mergeCells count="21">
    <mergeCell ref="A36:E36"/>
    <mergeCell ref="A45:B45"/>
    <mergeCell ref="A46:B46"/>
    <mergeCell ref="A48:E48"/>
    <mergeCell ref="D49:E49"/>
    <mergeCell ref="A1:E1"/>
    <mergeCell ref="A2:E2"/>
    <mergeCell ref="A7:E7"/>
    <mergeCell ref="C18:E18"/>
    <mergeCell ref="A20:E20"/>
    <mergeCell ref="D62:E62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</mergeCells>
  <phoneticPr fontId="11" type="noConversion"/>
  <conditionalFormatting sqref="B62:B1048576 B34:B36 B38:B48 B9:B20 B1:B7">
    <cfRule type="duplicateValues" dxfId="29" priority="122"/>
  </conditionalFormatting>
  <conditionalFormatting sqref="B34:B36">
    <cfRule type="duplicateValues" dxfId="28" priority="130"/>
  </conditionalFormatting>
  <conditionalFormatting sqref="B62:B1048576 B22:B36 B38:B48 B9:B20 B1:B7">
    <cfRule type="duplicateValues" dxfId="27" priority="138"/>
  </conditionalFormatting>
  <conditionalFormatting sqref="B50">
    <cfRule type="duplicateValues" dxfId="26" priority="46"/>
  </conditionalFormatting>
  <conditionalFormatting sqref="B50">
    <cfRule type="duplicateValues" dxfId="25" priority="47"/>
  </conditionalFormatting>
  <conditionalFormatting sqref="B1:B1048576">
    <cfRule type="duplicateValues" dxfId="24" priority="30"/>
    <cfRule type="duplicateValues" dxfId="23" priority="39"/>
  </conditionalFormatting>
  <conditionalFormatting sqref="B18">
    <cfRule type="duplicateValues" dxfId="22" priority="37"/>
  </conditionalFormatting>
  <conditionalFormatting sqref="E62:E1048576 E1:E26 E43:E50 E34:E38">
    <cfRule type="duplicateValues" dxfId="21" priority="429"/>
  </conditionalFormatting>
  <conditionalFormatting sqref="E51:E52">
    <cfRule type="duplicateValues" dxfId="20" priority="434"/>
  </conditionalFormatting>
  <conditionalFormatting sqref="E53">
    <cfRule type="duplicateValues" dxfId="19" priority="28"/>
  </conditionalFormatting>
  <conditionalFormatting sqref="E53">
    <cfRule type="duplicateValues" dxfId="18" priority="27"/>
  </conditionalFormatting>
  <conditionalFormatting sqref="E54">
    <cfRule type="duplicateValues" dxfId="17" priority="24"/>
  </conditionalFormatting>
  <conditionalFormatting sqref="E54">
    <cfRule type="duplicateValues" dxfId="16" priority="23"/>
  </conditionalFormatting>
  <conditionalFormatting sqref="E55">
    <cfRule type="duplicateValues" dxfId="15" priority="22"/>
  </conditionalFormatting>
  <conditionalFormatting sqref="E55">
    <cfRule type="duplicateValues" dxfId="14" priority="21"/>
  </conditionalFormatting>
  <conditionalFormatting sqref="E56">
    <cfRule type="duplicateValues" dxfId="13" priority="20"/>
  </conditionalFormatting>
  <conditionalFormatting sqref="E56">
    <cfRule type="duplicateValues" dxfId="12" priority="19"/>
  </conditionalFormatting>
  <conditionalFormatting sqref="E39:E42">
    <cfRule type="duplicateValues" dxfId="11" priority="10"/>
  </conditionalFormatting>
  <conditionalFormatting sqref="E39:E42">
    <cfRule type="duplicateValues" dxfId="10" priority="9"/>
  </conditionalFormatting>
  <conditionalFormatting sqref="E62:E1048576 E1:E26 E43:E52 E34:E38">
    <cfRule type="duplicateValues" dxfId="9" priority="651"/>
  </conditionalFormatting>
  <conditionalFormatting sqref="B22:B33">
    <cfRule type="duplicateValues" dxfId="8" priority="676"/>
  </conditionalFormatting>
  <conditionalFormatting sqref="E27:E28 E33">
    <cfRule type="duplicateValues" dxfId="7" priority="7"/>
  </conditionalFormatting>
  <conditionalFormatting sqref="E29:E31">
    <cfRule type="duplicateValues" dxfId="6" priority="6"/>
  </conditionalFormatting>
  <conditionalFormatting sqref="E32">
    <cfRule type="duplicateValues" dxfId="5" priority="5"/>
  </conditionalFormatting>
  <conditionalFormatting sqref="E58:E59">
    <cfRule type="duplicateValues" dxfId="4" priority="2"/>
  </conditionalFormatting>
  <conditionalFormatting sqref="E58:E59">
    <cfRule type="duplicateValues" dxfId="3" priority="1"/>
  </conditionalFormatting>
  <conditionalFormatting sqref="E57 E60:E61">
    <cfRule type="duplicateValues" dxfId="2" priority="762"/>
  </conditionalFormatting>
  <conditionalFormatting sqref="B51:B61">
    <cfRule type="duplicateValues" dxfId="1" priority="769"/>
  </conditionalFormatting>
  <conditionalFormatting sqref="B50:B61">
    <cfRule type="duplicateValues" dxfId="0" priority="77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2021-03-11T03:41:23Z</dcterms:modified>
</cp:coreProperties>
</file>