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1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" l="1"/>
  <c r="B93" i="1" l="1"/>
  <c r="C92" i="1"/>
  <c r="A92" i="1"/>
  <c r="C91" i="1"/>
  <c r="A91" i="1"/>
  <c r="C90" i="1"/>
  <c r="A90" i="1"/>
  <c r="C89" i="1"/>
  <c r="A89" i="1"/>
  <c r="C49" i="1" l="1"/>
  <c r="C50" i="1"/>
  <c r="C51" i="1"/>
  <c r="C52" i="1"/>
  <c r="C53" i="1"/>
  <c r="C54" i="1"/>
  <c r="C55" i="1"/>
  <c r="C56" i="1"/>
  <c r="C57" i="1"/>
  <c r="A49" i="1"/>
  <c r="A50" i="1"/>
  <c r="A51" i="1"/>
  <c r="A52" i="1"/>
  <c r="A53" i="1"/>
  <c r="A54" i="1"/>
  <c r="A55" i="1"/>
  <c r="A56" i="1"/>
  <c r="A57" i="1"/>
  <c r="A58" i="1"/>
  <c r="B79" i="1"/>
  <c r="C116" i="1"/>
  <c r="C117" i="1"/>
  <c r="C118" i="1"/>
  <c r="C119" i="1"/>
  <c r="C121" i="1"/>
  <c r="C122" i="1"/>
  <c r="C123" i="1"/>
  <c r="C124" i="1"/>
  <c r="A116" i="1"/>
  <c r="A117" i="1"/>
  <c r="A118" i="1"/>
  <c r="A119" i="1"/>
  <c r="A121" i="1"/>
  <c r="A122" i="1"/>
  <c r="A123" i="1"/>
  <c r="B127" i="1"/>
  <c r="A88" i="1"/>
  <c r="C88" i="1"/>
  <c r="B61" i="1"/>
  <c r="C42" i="1"/>
  <c r="C43" i="1"/>
  <c r="C44" i="1"/>
  <c r="C45" i="1"/>
  <c r="C46" i="1"/>
  <c r="C47" i="1"/>
  <c r="C59" i="1"/>
  <c r="A42" i="1"/>
  <c r="A43" i="1"/>
  <c r="A44" i="1"/>
  <c r="A45" i="1"/>
  <c r="A46" i="1"/>
  <c r="A47" i="1"/>
  <c r="A59" i="1"/>
  <c r="C77" i="1"/>
  <c r="C78" i="1"/>
  <c r="A77" i="1"/>
  <c r="A78" i="1"/>
  <c r="C109" i="1"/>
  <c r="C110" i="1"/>
  <c r="C111" i="1"/>
  <c r="C112" i="1"/>
  <c r="C113" i="1"/>
  <c r="C114" i="1"/>
  <c r="A109" i="1"/>
  <c r="A110" i="1"/>
  <c r="A111" i="1"/>
  <c r="A112" i="1"/>
  <c r="A113" i="1"/>
  <c r="A114" i="1"/>
  <c r="A115" i="1"/>
  <c r="A37" i="1"/>
  <c r="C37" i="1"/>
  <c r="A38" i="1"/>
  <c r="C38" i="1"/>
  <c r="A39" i="1"/>
  <c r="C39" i="1"/>
  <c r="A40" i="1"/>
  <c r="C40" i="1"/>
  <c r="A41" i="1"/>
  <c r="C41" i="1"/>
  <c r="A60" i="1"/>
  <c r="C60" i="1"/>
  <c r="A13" i="1"/>
  <c r="C13" i="1"/>
  <c r="A72" i="1"/>
  <c r="C72" i="1"/>
  <c r="A73" i="1"/>
  <c r="C73" i="1"/>
  <c r="A74" i="1"/>
  <c r="C74" i="1"/>
  <c r="A75" i="1"/>
  <c r="C75" i="1"/>
  <c r="A76" i="1"/>
  <c r="C76" i="1"/>
  <c r="A126" i="1"/>
  <c r="C126" i="1"/>
  <c r="A107" i="1"/>
  <c r="C107" i="1"/>
  <c r="A108" i="1"/>
  <c r="C108" i="1"/>
  <c r="C115" i="1"/>
  <c r="A124" i="1"/>
  <c r="C70" i="1"/>
  <c r="C71" i="1"/>
  <c r="A70" i="1"/>
  <c r="A71" i="1"/>
  <c r="C106" i="1"/>
  <c r="A106" i="1"/>
  <c r="B14" i="1" l="1"/>
  <c r="A87" i="1" l="1"/>
  <c r="C87" i="1"/>
  <c r="A86" i="1"/>
  <c r="C86" i="1"/>
  <c r="C85" i="1"/>
  <c r="A85" i="1"/>
  <c r="C69" i="1"/>
  <c r="A69" i="1"/>
  <c r="B9" i="1"/>
  <c r="A35" i="1" l="1"/>
  <c r="A36" i="1"/>
  <c r="C35" i="1"/>
  <c r="C36" i="1"/>
  <c r="C120" i="1"/>
  <c r="C103" i="1"/>
  <c r="C104" i="1"/>
  <c r="A120" i="1"/>
  <c r="A103" i="1"/>
  <c r="A104" i="1"/>
  <c r="A33" i="1"/>
  <c r="A34" i="1"/>
  <c r="C33" i="1"/>
  <c r="C34" i="1"/>
  <c r="A31" i="1"/>
  <c r="A48" i="1"/>
  <c r="A32" i="1"/>
  <c r="C31" i="1"/>
  <c r="C48" i="1"/>
  <c r="C32" i="1"/>
  <c r="A68" i="1"/>
  <c r="C68" i="1"/>
  <c r="A125" i="1"/>
  <c r="A102" i="1"/>
  <c r="C125" i="1"/>
  <c r="C102" i="1"/>
  <c r="A28" i="1"/>
  <c r="A29" i="1"/>
  <c r="A30" i="1"/>
  <c r="C30" i="1"/>
  <c r="C28" i="1"/>
  <c r="C29" i="1"/>
  <c r="C84" i="1" l="1"/>
  <c r="A84" i="1"/>
  <c r="C83" i="1"/>
  <c r="A83" i="1"/>
  <c r="C66" i="1"/>
  <c r="A66" i="1"/>
  <c r="C65" i="1"/>
  <c r="A65" i="1"/>
  <c r="C101" i="1" l="1"/>
  <c r="A101" i="1"/>
  <c r="C24" i="1"/>
  <c r="A24" i="1"/>
  <c r="C23" i="1"/>
  <c r="A23" i="1"/>
  <c r="C22" i="1"/>
  <c r="A22" i="1"/>
  <c r="C21" i="1"/>
  <c r="A21" i="1"/>
  <c r="C105" i="1"/>
  <c r="A105" i="1"/>
  <c r="A26" i="1" l="1"/>
  <c r="A27" i="1"/>
  <c r="C26" i="1"/>
  <c r="C27" i="1"/>
  <c r="A25" i="1" l="1"/>
  <c r="C25" i="1"/>
  <c r="A100" i="1" l="1"/>
  <c r="C100" i="1"/>
  <c r="A20" i="1"/>
  <c r="C20" i="1"/>
  <c r="A67" i="1" l="1"/>
  <c r="C67" i="1"/>
  <c r="A19" i="1"/>
  <c r="C19" i="1"/>
  <c r="C18" i="1" l="1"/>
  <c r="A18" i="1"/>
  <c r="A96" i="1" l="1"/>
  <c r="F2" i="3"/>
</calcChain>
</file>

<file path=xl/sharedStrings.xml><?xml version="1.0" encoding="utf-8"?>
<sst xmlns="http://schemas.openxmlformats.org/spreadsheetml/2006/main" count="1036" uniqueCount="48">
  <si>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</si>
  <si>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</si>
  <si>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</si>
  <si>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</si>
  <si>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</si>
  <si>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</si>
  <si>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</si>
  <si>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</si>
  <si>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</si>
  <si>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</si>
  <si>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</si>
  <si>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</si>
  <si>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</si>
  <si>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</si>
  <si>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</si>
  <si>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</si>
  <si>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</si>
  <si>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</si>
  <si>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</si>
  <si>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</si>
  <si>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</si>
  <si>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</si>
  <si>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</si>
  <si>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3335871159</t>
  </si>
  <si>
    <t>3335871509</t>
  </si>
  <si>
    <t>3335871615</t>
  </si>
  <si>
    <t>3335871636</t>
  </si>
  <si>
    <t>3335870710</t>
  </si>
  <si>
    <t>3335871622</t>
  </si>
  <si>
    <t>1 Gavetas Vacias + 2 Gavetas Fallando</t>
  </si>
  <si>
    <t>3335871849</t>
  </si>
  <si>
    <t>3335871882</t>
  </si>
  <si>
    <t>3335871862</t>
  </si>
  <si>
    <t>3335871892</t>
  </si>
  <si>
    <t>3335871930</t>
  </si>
  <si>
    <t>GAVETA DE DEPOSITO LLENA</t>
  </si>
  <si>
    <t>3335871832</t>
  </si>
  <si>
    <t>3335871837</t>
  </si>
  <si>
    <t>3335871844</t>
  </si>
  <si>
    <t>3335871848</t>
  </si>
  <si>
    <t>3335871881</t>
  </si>
  <si>
    <t>3335871905</t>
  </si>
  <si>
    <t>3335871908</t>
  </si>
  <si>
    <t>3335871909</t>
  </si>
  <si>
    <t>3335871937</t>
  </si>
  <si>
    <t>3335871939</t>
  </si>
  <si>
    <t>2 Gavetas Vacias + 1 Gavetas Fallando</t>
  </si>
  <si>
    <t>3335872003 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</si>
</sst>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zoomScaleNormal="100" workbookViewId="0">
      <selection activeCell="D30" sqref="D30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4.7109375" bestFit="1" customWidth="1"/>
  </cols>
  <sheetData>
    <row r="1" spans="1:5" ht="22.5" x14ac:dyDescent="0.25">
      <c r="A1" s="54" t="s">
        <v>1</v>
      </c>
      <c r="B1" s="55"/>
      <c r="C1" s="55"/>
      <c r="D1" s="55"/>
      <c r="E1" s="56"/>
    </row>
    <row r="2" spans="1:5" ht="25.5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44318.25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0" t="s">
        <v>4</v>
      </c>
      <c r="B7" s="61"/>
      <c r="C7" s="61"/>
      <c r="D7" s="61"/>
      <c r="E7" s="6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thickBot="1" x14ac:dyDescent="0.3">
      <c r="A9" s="3" t="s">
        <v>11</v>
      </c>
      <c r="B9" s="37">
        <f>COUNT(#REF!)</f>
        <v>0</v>
      </c>
      <c r="C9" s="63"/>
      <c r="D9" s="64"/>
      <c r="E9" s="65"/>
    </row>
    <row r="10" spans="1:5" x14ac:dyDescent="0.25">
      <c r="B10" s="5"/>
      <c r="E10" s="5"/>
    </row>
    <row r="11" spans="1:5" ht="18" x14ac:dyDescent="0.25">
      <c r="A11" s="60" t="s">
        <v>16</v>
      </c>
      <c r="B11" s="61"/>
      <c r="C11" s="61"/>
      <c r="D11" s="61"/>
      <c r="E11" s="62"/>
    </row>
    <row r="12" spans="1:5" ht="18" x14ac:dyDescent="0.25">
      <c r="A12" s="2" t="s">
        <v>5</v>
      </c>
      <c r="B12" s="2" t="s">
        <v>6</v>
      </c>
      <c r="C12" s="2" t="s">
        <v>7</v>
      </c>
      <c r="D12" s="2" t="s">
        <v>8</v>
      </c>
      <c r="E12" s="12" t="s">
        <v>9</v>
      </c>
    </row>
    <row r="13" spans="1:5" ht="18.75" customHeight="1" x14ac:dyDescent="0.25">
      <c r="A13" s="19" t="e">
        <f>VLOOKUP(B13,'[1]LISTADO ATM'!$A$2:$C$821,3,0)</f>
        <v>#N/A</v>
      </c>
      <c r="B13" s="28"/>
      <c r="C13" s="34" t="e">
        <f>VLOOKUP(B13,'[1]LISTADO ATM'!$A$2:$B$821,2,0)</f>
        <v>#N/A</v>
      </c>
      <c r="D13" s="16"/>
      <c r="E13" s="34"/>
    </row>
    <row r="14" spans="1:5" ht="18.75" thickBot="1" x14ac:dyDescent="0.3">
      <c r="A14" s="3" t="s">
        <v>11</v>
      </c>
      <c r="B14" s="37">
        <f>COUNT(B13:B13)</f>
        <v>0</v>
      </c>
      <c r="C14" s="63"/>
      <c r="D14" s="64"/>
      <c r="E14" s="65"/>
    </row>
    <row r="15" spans="1:5" ht="15.75" thickBot="1" x14ac:dyDescent="0.3">
      <c r="B15" s="5"/>
      <c r="E15" s="5"/>
    </row>
    <row r="16" spans="1:5" ht="18.75" thickBot="1" x14ac:dyDescent="0.3">
      <c r="A16" s="44" t="s">
        <v>14</v>
      </c>
      <c r="B16" s="45"/>
      <c r="C16" s="45"/>
      <c r="D16" s="45"/>
      <c r="E16" s="46"/>
    </row>
    <row r="17" spans="1:5" ht="18" x14ac:dyDescent="0.25">
      <c r="A17" s="2" t="s">
        <v>5</v>
      </c>
      <c r="B17" s="2" t="s">
        <v>6</v>
      </c>
      <c r="C17" s="2" t="s">
        <v>7</v>
      </c>
      <c r="D17" s="2" t="s">
        <v>8</v>
      </c>
      <c r="E17" s="12" t="s">
        <v>9</v>
      </c>
    </row>
    <row r="18" spans="1:5" ht="18" x14ac:dyDescent="0.25">
      <c r="A18" s="35" t="str">
        <f>VLOOKUP(B18,'[1]LISTADO ATM'!$A$2:$C$821,3,0)</f>
        <v>DISTRITO NACIONAL</v>
      </c>
      <c r="B18" s="28">
        <v>486</v>
      </c>
      <c r="C18" s="28" t="str">
        <f>VLOOKUP(B18,'[1]LISTADO ATM'!$A$2:$B$821,2,0)</f>
        <v xml:space="preserve">ATM Olé La Caleta </v>
      </c>
      <c r="D18" s="15" t="s">
        <v>10</v>
      </c>
      <c r="E18" s="34" t="s">
        <v>22</v>
      </c>
    </row>
    <row r="19" spans="1:5" ht="18" x14ac:dyDescent="0.25">
      <c r="A19" s="35" t="str">
        <f>VLOOKUP(B19,'[1]LISTADO ATM'!$A$2:$C$821,3,0)</f>
        <v>ESTE</v>
      </c>
      <c r="B19" s="28">
        <v>934</v>
      </c>
      <c r="C19" s="28" t="str">
        <f>VLOOKUP(B19,'[1]LISTADO ATM'!$A$2:$B$821,2,0)</f>
        <v>ATM Hotel Dreams La Romana</v>
      </c>
      <c r="D19" s="15" t="s">
        <v>10</v>
      </c>
      <c r="E19" s="34" t="s">
        <v>23</v>
      </c>
    </row>
    <row r="20" spans="1:5" ht="18" x14ac:dyDescent="0.25">
      <c r="A20" s="35" t="str">
        <f>VLOOKUP(B20,'[1]LISTADO ATM'!$A$2:$C$821,3,0)</f>
        <v>DISTRITO NACIONAL</v>
      </c>
      <c r="B20" s="28">
        <v>701</v>
      </c>
      <c r="C20" s="28" t="str">
        <f>VLOOKUP(B20,'[1]LISTADO ATM'!$A$2:$B$821,2,0)</f>
        <v>ATM Autoservicio Los Alcarrizos</v>
      </c>
      <c r="D20" s="15" t="s">
        <v>10</v>
      </c>
      <c r="E20" s="34" t="s">
        <v>24</v>
      </c>
    </row>
    <row r="21" spans="1:5" ht="18" x14ac:dyDescent="0.25">
      <c r="A21" s="35" t="str">
        <f>VLOOKUP(B21,'[1]LISTADO ATM'!$A$2:$C$821,3,0)</f>
        <v>SUR</v>
      </c>
      <c r="B21" s="28">
        <v>311</v>
      </c>
      <c r="C21" s="28" t="str">
        <f>VLOOKUP(B21,'[1]LISTADO ATM'!$A$2:$B$821,2,0)</f>
        <v>ATM Plaza Eroski</v>
      </c>
      <c r="D21" s="15" t="s">
        <v>10</v>
      </c>
      <c r="E21" s="34" t="s">
        <v>25</v>
      </c>
    </row>
    <row r="22" spans="1:5" ht="18" x14ac:dyDescent="0.25">
      <c r="A22" s="35" t="str">
        <f>VLOOKUP(B22,'[1]LISTADO ATM'!$A$2:$C$821,3,0)</f>
        <v>DISTRITO NACIONAL</v>
      </c>
      <c r="B22" s="28">
        <v>791</v>
      </c>
      <c r="C22" s="28" t="str">
        <f>VLOOKUP(B22,'[1]LISTADO ATM'!$A$2:$B$821,2,0)</f>
        <v xml:space="preserve">ATM Oficina Sans Soucí </v>
      </c>
      <c r="D22" s="15" t="s">
        <v>10</v>
      </c>
      <c r="E22" s="34" t="s">
        <v>26</v>
      </c>
    </row>
    <row r="23" spans="1:5" ht="18" x14ac:dyDescent="0.25">
      <c r="A23" s="35" t="str">
        <f>VLOOKUP(B23,'[1]LISTADO ATM'!$A$2:$C$821,3,0)</f>
        <v>DISTRITO NACIONAL</v>
      </c>
      <c r="B23" s="28">
        <v>354</v>
      </c>
      <c r="C23" s="28" t="str">
        <f>VLOOKUP(B23,'[1]LISTADO ATM'!$A$2:$B$821,2,0)</f>
        <v xml:space="preserve">ATM Oficina Núñez de Cáceres II </v>
      </c>
      <c r="D23" s="15" t="s">
        <v>10</v>
      </c>
      <c r="E23" s="34" t="s">
        <v>36</v>
      </c>
    </row>
    <row r="24" spans="1:5" ht="18" x14ac:dyDescent="0.25">
      <c r="A24" s="35" t="str">
        <f>VLOOKUP(B24,'[1]LISTADO ATM'!$A$2:$C$821,3,0)</f>
        <v>ESTE</v>
      </c>
      <c r="B24" s="28">
        <v>634</v>
      </c>
      <c r="C24" s="28" t="str">
        <f>VLOOKUP(B24,'[1]LISTADO ATM'!$A$2:$B$821,2,0)</f>
        <v xml:space="preserve">ATM Ayuntamiento Los Llanos (SPM) </v>
      </c>
      <c r="D24" s="15" t="s">
        <v>10</v>
      </c>
      <c r="E24" s="34" t="s">
        <v>37</v>
      </c>
    </row>
    <row r="25" spans="1:5" ht="18" x14ac:dyDescent="0.25">
      <c r="A25" s="35" t="str">
        <f>VLOOKUP(B25,'[1]LISTADO ATM'!$A$2:$C$821,3,0)</f>
        <v>DISTRITO NACIONAL</v>
      </c>
      <c r="B25" s="28">
        <v>946</v>
      </c>
      <c r="C25" s="28" t="str">
        <f>VLOOKUP(B25,'[1]LISTADO ATM'!$A$2:$B$821,2,0)</f>
        <v xml:space="preserve">ATM Oficina Núñez de Cáceres I </v>
      </c>
      <c r="D25" s="15" t="s">
        <v>10</v>
      </c>
      <c r="E25" s="34" t="s">
        <v>38</v>
      </c>
    </row>
    <row r="26" spans="1:5" ht="18" x14ac:dyDescent="0.25">
      <c r="A26" s="35" t="str">
        <f>VLOOKUP(B26,'[1]LISTADO ATM'!$A$2:$C$821,3,0)</f>
        <v>DISTRITO NACIONAL</v>
      </c>
      <c r="B26" s="28">
        <v>147</v>
      </c>
      <c r="C26" s="28" t="str">
        <f>VLOOKUP(B26,'[1]LISTADO ATM'!$A$2:$B$821,2,0)</f>
        <v xml:space="preserve">ATM Kiosco Megacentro I </v>
      </c>
      <c r="D26" s="15" t="s">
        <v>10</v>
      </c>
      <c r="E26" s="34" t="s">
        <v>39</v>
      </c>
    </row>
    <row r="27" spans="1:5" ht="18" x14ac:dyDescent="0.25">
      <c r="A27" s="35" t="str">
        <f>VLOOKUP(B27,'[1]LISTADO ATM'!$A$2:$C$821,3,0)</f>
        <v>NORTE</v>
      </c>
      <c r="B27" s="28">
        <v>88</v>
      </c>
      <c r="C27" s="28" t="str">
        <f>VLOOKUP(B27,'[1]LISTADO ATM'!$A$2:$B$821,2,0)</f>
        <v xml:space="preserve">ATM S/M La Fuente (Santiago) </v>
      </c>
      <c r="D27" s="15" t="s">
        <v>10</v>
      </c>
      <c r="E27" s="34" t="s">
        <v>40</v>
      </c>
    </row>
    <row r="28" spans="1:5" ht="18" x14ac:dyDescent="0.25">
      <c r="A28" s="35" t="str">
        <f>VLOOKUP(B28,'[1]LISTADO ATM'!$A$2:$C$821,3,0)</f>
        <v>DISTRITO NACIONAL</v>
      </c>
      <c r="B28" s="28">
        <v>718</v>
      </c>
      <c r="C28" s="28" t="str">
        <f>VLOOKUP(B28,'[1]LISTADO ATM'!$A$2:$B$821,2,0)</f>
        <v xml:space="preserve">ATM Feria Ganadera </v>
      </c>
      <c r="D28" s="15" t="s">
        <v>10</v>
      </c>
      <c r="E28" s="34" t="s">
        <v>41</v>
      </c>
    </row>
    <row r="29" spans="1:5" ht="18" x14ac:dyDescent="0.25">
      <c r="A29" s="35" t="str">
        <f>VLOOKUP(B29,'[1]LISTADO ATM'!$A$2:$C$821,3,0)</f>
        <v>DISTRITO NACIONAL</v>
      </c>
      <c r="B29" s="28">
        <v>979</v>
      </c>
      <c r="C29" s="28" t="str">
        <f>VLOOKUP(B29,'[1]LISTADO ATM'!$A$2:$B$821,2,0)</f>
        <v xml:space="preserve">ATM Oficina Luperón I </v>
      </c>
      <c r="D29" s="15" t="s">
        <v>10</v>
      </c>
      <c r="E29" s="34" t="s">
        <v>42</v>
      </c>
    </row>
    <row r="30" spans="1:5" ht="18" x14ac:dyDescent="0.25">
      <c r="A30" s="35" t="str">
        <f>VLOOKUP(B30,'[1]LISTADO ATM'!$A$2:$C$821,3,0)</f>
        <v>DISTRITO NACIONAL</v>
      </c>
      <c r="B30" s="28">
        <v>629</v>
      </c>
      <c r="C30" s="28" t="str">
        <f>VLOOKUP(B30,'[1]LISTADO ATM'!$A$2:$B$821,2,0)</f>
        <v xml:space="preserve">ATM Oficina Americana Independencia I </v>
      </c>
      <c r="D30" s="15" t="s">
        <v>10</v>
      </c>
      <c r="E30" s="34" t="s">
        <v>43</v>
      </c>
    </row>
    <row r="31" spans="1:5" ht="18" x14ac:dyDescent="0.25">
      <c r="A31" s="35" t="str">
        <f>VLOOKUP(B31,'[1]LISTADO ATM'!$A$2:$C$821,3,0)</f>
        <v>ESTE</v>
      </c>
      <c r="B31" s="28">
        <v>612</v>
      </c>
      <c r="C31" s="28" t="str">
        <f>VLOOKUP(B31,'[1]LISTADO ATM'!$A$2:$B$821,2,0)</f>
        <v xml:space="preserve">ATM Plaza Orense (La Romana) </v>
      </c>
      <c r="D31" s="15" t="s">
        <v>10</v>
      </c>
      <c r="E31" s="34" t="s">
        <v>44</v>
      </c>
    </row>
    <row r="32" spans="1:5" ht="18" x14ac:dyDescent="0.25">
      <c r="A32" s="35" t="str">
        <f>VLOOKUP(B32,'[1]LISTADO ATM'!$A$2:$C$821,3,0)</f>
        <v>ESTE</v>
      </c>
      <c r="B32" s="28">
        <v>824</v>
      </c>
      <c r="C32" s="28" t="str">
        <f>VLOOKUP(B32,'[1]LISTADO ATM'!$A$2:$B$821,2,0)</f>
        <v xml:space="preserve">ATM Multiplaza (Higuey) </v>
      </c>
      <c r="D32" s="15" t="s">
        <v>10</v>
      </c>
      <c r="E32" s="34" t="s">
        <v>45</v>
      </c>
    </row>
    <row r="33" spans="1:5" ht="18" x14ac:dyDescent="0.25">
      <c r="A33" s="35" t="str">
        <f>VLOOKUP(B33,'[1]LISTADO ATM'!$A$2:$C$821,3,0)</f>
        <v>DISTRITO NACIONAL</v>
      </c>
      <c r="B33" s="28">
        <v>12</v>
      </c>
      <c r="C33" s="28" t="str">
        <f>VLOOKUP(B33,'[1]LISTADO ATM'!$A$2:$B$821,2,0)</f>
        <v xml:space="preserve">ATM Comercial Ganadera (San Isidro) </v>
      </c>
      <c r="D33" s="15" t="s">
        <v>10</v>
      </c>
      <c r="E33" s="40">
        <v>3335870606</v>
      </c>
    </row>
    <row r="34" spans="1:5" ht="18" x14ac:dyDescent="0.25">
      <c r="A34" s="35" t="str">
        <f>VLOOKUP(B34,'[1]LISTADO ATM'!$A$2:$C$821,3,0)</f>
        <v>SUR</v>
      </c>
      <c r="B34" s="28">
        <v>44</v>
      </c>
      <c r="C34" s="28" t="str">
        <f>VLOOKUP(B34,'[1]LISTADO ATM'!$A$2:$B$821,2,0)</f>
        <v xml:space="preserve">ATM Oficina Pedernales </v>
      </c>
      <c r="D34" s="15" t="s">
        <v>10</v>
      </c>
      <c r="E34" s="40">
        <v>3335871953</v>
      </c>
    </row>
    <row r="35" spans="1:5" ht="18" x14ac:dyDescent="0.25">
      <c r="A35" s="35" t="str">
        <f>VLOOKUP(B35,'[1]LISTADO ATM'!$A$2:$C$821,3,0)</f>
        <v>DISTRITO NACIONAL</v>
      </c>
      <c r="B35" s="28">
        <v>234</v>
      </c>
      <c r="C35" s="28" t="str">
        <f>VLOOKUP(B35,'[1]LISTADO ATM'!$A$2:$B$821,2,0)</f>
        <v xml:space="preserve">ATM Oficina Boca Chica I </v>
      </c>
      <c r="D35" s="15" t="s">
        <v>10</v>
      </c>
      <c r="E35" s="40">
        <v>3335871956</v>
      </c>
    </row>
    <row r="36" spans="1:5" ht="18" x14ac:dyDescent="0.25">
      <c r="A36" s="35" t="str">
        <f>VLOOKUP(B36,'[1]LISTADO ATM'!$A$2:$C$821,3,0)</f>
        <v>DISTRITO NACIONAL</v>
      </c>
      <c r="B36" s="28">
        <v>267</v>
      </c>
      <c r="C36" s="28" t="str">
        <f>VLOOKUP(B36,'[1]LISTADO ATM'!$A$2:$B$821,2,0)</f>
        <v xml:space="preserve">ATM Centro de Caja México </v>
      </c>
      <c r="D36" s="15" t="s">
        <v>10</v>
      </c>
      <c r="E36" s="40">
        <v>3335871957</v>
      </c>
    </row>
    <row r="37" spans="1:5" ht="18" x14ac:dyDescent="0.25">
      <c r="A37" s="35" t="str">
        <f>VLOOKUP(B37,'[1]LISTADO ATM'!$A$2:$C$821,3,0)</f>
        <v>ESTE</v>
      </c>
      <c r="B37" s="28">
        <v>386</v>
      </c>
      <c r="C37" s="28" t="str">
        <f>VLOOKUP(B37,'[1]LISTADO ATM'!$A$2:$B$821,2,0)</f>
        <v xml:space="preserve">ATM Plaza Verón II </v>
      </c>
      <c r="D37" s="15" t="s">
        <v>10</v>
      </c>
      <c r="E37" s="40">
        <v>3335871963</v>
      </c>
    </row>
    <row r="38" spans="1:5" ht="18" x14ac:dyDescent="0.25">
      <c r="A38" s="35" t="str">
        <f>VLOOKUP(B38,'[1]LISTADO ATM'!$A$2:$C$821,3,0)</f>
        <v>DISTRITO NACIONAL</v>
      </c>
      <c r="B38" s="28">
        <v>390</v>
      </c>
      <c r="C38" s="28" t="str">
        <f>VLOOKUP(B38,'[1]LISTADO ATM'!$A$2:$B$821,2,0)</f>
        <v xml:space="preserve">ATM Oficina Boca Chica II </v>
      </c>
      <c r="D38" s="15" t="s">
        <v>10</v>
      </c>
      <c r="E38" s="40">
        <v>3335871965</v>
      </c>
    </row>
    <row r="39" spans="1:5" ht="18" x14ac:dyDescent="0.25">
      <c r="A39" s="35" t="str">
        <f>VLOOKUP(B39,'[1]LISTADO ATM'!$A$2:$C$821,3,0)</f>
        <v>NORTE</v>
      </c>
      <c r="B39" s="28">
        <v>396</v>
      </c>
      <c r="C39" s="28" t="str">
        <f>VLOOKUP(B39,'[1]LISTADO ATM'!$A$2:$B$821,2,0)</f>
        <v xml:space="preserve">ATM Oficina Plaza Ulloa (La Fuente) </v>
      </c>
      <c r="D39" s="15" t="s">
        <v>10</v>
      </c>
      <c r="E39" s="40">
        <v>3335871966</v>
      </c>
    </row>
    <row r="40" spans="1:5" ht="18" x14ac:dyDescent="0.25">
      <c r="A40" s="35" t="str">
        <f>VLOOKUP(B40,'[1]LISTADO ATM'!$A$2:$C$821,3,0)</f>
        <v>DISTRITO NACIONAL</v>
      </c>
      <c r="B40" s="28">
        <v>507</v>
      </c>
      <c r="C40" s="28" t="str">
        <f>VLOOKUP(B40,'[1]LISTADO ATM'!$A$2:$B$821,2,0)</f>
        <v>ATM Estación Sigma Boca Chica</v>
      </c>
      <c r="D40" s="15" t="s">
        <v>10</v>
      </c>
      <c r="E40" s="40">
        <v>3335871972</v>
      </c>
    </row>
    <row r="41" spans="1:5" ht="18" x14ac:dyDescent="0.25">
      <c r="A41" s="35" t="str">
        <f>VLOOKUP(B41,'[1]LISTADO ATM'!$A$2:$C$821,3,0)</f>
        <v>ESTE</v>
      </c>
      <c r="B41" s="28">
        <v>630</v>
      </c>
      <c r="C41" s="28" t="str">
        <f>VLOOKUP(B41,'[1]LISTADO ATM'!$A$2:$B$821,2,0)</f>
        <v xml:space="preserve">ATM Oficina Plaza Zaglul (SPM) </v>
      </c>
      <c r="D41" s="15" t="s">
        <v>10</v>
      </c>
      <c r="E41" s="40">
        <v>3335871964</v>
      </c>
    </row>
    <row r="42" spans="1:5" ht="18" x14ac:dyDescent="0.25">
      <c r="A42" s="35" t="str">
        <f>VLOOKUP(B42,'[1]LISTADO ATM'!$A$2:$C$821,3,0)</f>
        <v>SUR</v>
      </c>
      <c r="B42" s="28">
        <v>592</v>
      </c>
      <c r="C42" s="28" t="str">
        <f>VLOOKUP(B42,'[1]LISTADO ATM'!$A$2:$B$821,2,0)</f>
        <v xml:space="preserve">ATM Centro de Caja San Cristóbal I </v>
      </c>
      <c r="D42" s="15" t="s">
        <v>10</v>
      </c>
      <c r="E42" s="40">
        <v>3335871975</v>
      </c>
    </row>
    <row r="43" spans="1:5" ht="18" x14ac:dyDescent="0.25">
      <c r="A43" s="35" t="str">
        <f>VLOOKUP(B43,'[1]LISTADO ATM'!$A$2:$C$821,3,0)</f>
        <v>ESTE</v>
      </c>
      <c r="B43" s="28">
        <v>609</v>
      </c>
      <c r="C43" s="28" t="str">
        <f>VLOOKUP(B43,'[1]LISTADO ATM'!$A$2:$B$821,2,0)</f>
        <v xml:space="preserve">ATM S/M Jumbo (San Pedro) </v>
      </c>
      <c r="D43" s="15" t="s">
        <v>10</v>
      </c>
      <c r="E43" s="40">
        <v>3335871976</v>
      </c>
    </row>
    <row r="44" spans="1:5" ht="18" x14ac:dyDescent="0.25">
      <c r="A44" s="35" t="str">
        <f>VLOOKUP(B44,'[1]LISTADO ATM'!$A$2:$C$821,3,0)</f>
        <v>ESTE</v>
      </c>
      <c r="B44" s="28">
        <v>631</v>
      </c>
      <c r="C44" s="28" t="str">
        <f>VLOOKUP(B44,'[1]LISTADO ATM'!$A$2:$B$821,2,0)</f>
        <v xml:space="preserve">ATM ASOCODEQUI (San Pedro) </v>
      </c>
      <c r="D44" s="15" t="s">
        <v>10</v>
      </c>
      <c r="E44" s="40">
        <v>3335871977</v>
      </c>
    </row>
    <row r="45" spans="1:5" ht="18" x14ac:dyDescent="0.25">
      <c r="A45" s="35" t="str">
        <f>VLOOKUP(B45,'[1]LISTADO ATM'!$A$2:$C$821,3,0)</f>
        <v>DISTRITO NACIONAL</v>
      </c>
      <c r="B45" s="28">
        <v>715</v>
      </c>
      <c r="C45" s="28" t="str">
        <f>VLOOKUP(B45,'[1]LISTADO ATM'!$A$2:$B$821,2,0)</f>
        <v xml:space="preserve">ATM Oficina 27 de Febrero (Lobby) </v>
      </c>
      <c r="D45" s="15" t="s">
        <v>10</v>
      </c>
      <c r="E45" s="40">
        <v>3335871979</v>
      </c>
    </row>
    <row r="46" spans="1:5" ht="18" x14ac:dyDescent="0.25">
      <c r="A46" s="35" t="str">
        <f>VLOOKUP(B46,'[1]LISTADO ATM'!$A$2:$C$821,3,0)</f>
        <v>DISTRITO NACIONAL</v>
      </c>
      <c r="B46" s="28">
        <v>717</v>
      </c>
      <c r="C46" s="28" t="str">
        <f>VLOOKUP(B46,'[1]LISTADO ATM'!$A$2:$B$821,2,0)</f>
        <v xml:space="preserve">ATM Oficina Los Alcarrizos </v>
      </c>
      <c r="D46" s="15" t="s">
        <v>10</v>
      </c>
      <c r="E46" s="40">
        <v>3335871980</v>
      </c>
    </row>
    <row r="47" spans="1:5" ht="18" x14ac:dyDescent="0.25">
      <c r="A47" s="35" t="str">
        <f>VLOOKUP(B47,'[1]LISTADO ATM'!$A$2:$C$821,3,0)</f>
        <v>DISTRITO NACIONAL</v>
      </c>
      <c r="B47" s="28">
        <v>755</v>
      </c>
      <c r="C47" s="28" t="str">
        <f>VLOOKUP(B47,'[1]LISTADO ATM'!$A$2:$B$821,2,0)</f>
        <v xml:space="preserve">ATM Oficina Galería del Este (Plaza) </v>
      </c>
      <c r="D47" s="15" t="s">
        <v>10</v>
      </c>
      <c r="E47" s="40">
        <v>3335871981</v>
      </c>
    </row>
    <row r="48" spans="1:5" ht="18" x14ac:dyDescent="0.25">
      <c r="A48" s="35" t="str">
        <f>VLOOKUP(B48,'[1]LISTADO ATM'!$A$2:$C$821,3,0)</f>
        <v>SUR</v>
      </c>
      <c r="B48" s="28">
        <v>767</v>
      </c>
      <c r="C48" s="28" t="str">
        <f>VLOOKUP(B48,'[1]LISTADO ATM'!$A$2:$B$821,2,0)</f>
        <v xml:space="preserve">ATM S/M Diverso (Azua) </v>
      </c>
      <c r="D48" s="15" t="s">
        <v>10</v>
      </c>
      <c r="E48" s="34">
        <v>3335871983</v>
      </c>
    </row>
    <row r="49" spans="1:5" ht="18" x14ac:dyDescent="0.25">
      <c r="A49" s="35" t="str">
        <f>VLOOKUP(B49,'[1]LISTADO ATM'!$A$2:$C$821,3,0)</f>
        <v>DISTRITO NACIONAL</v>
      </c>
      <c r="B49" s="28">
        <v>769</v>
      </c>
      <c r="C49" s="28" t="str">
        <f>VLOOKUP(B49,'[1]LISTADO ATM'!$A$2:$B$821,2,0)</f>
        <v>ATM UNP Pablo Mella Morales</v>
      </c>
      <c r="D49" s="15" t="s">
        <v>10</v>
      </c>
      <c r="E49" s="40">
        <v>3335871985</v>
      </c>
    </row>
    <row r="50" spans="1:5" ht="18" x14ac:dyDescent="0.25">
      <c r="A50" s="35" t="str">
        <f>VLOOKUP(B50,'[1]LISTADO ATM'!$A$2:$C$821,3,0)</f>
        <v>SUR</v>
      </c>
      <c r="B50" s="28">
        <v>881</v>
      </c>
      <c r="C50" s="28" t="str">
        <f>VLOOKUP(B50,'[1]LISTADO ATM'!$A$2:$B$821,2,0)</f>
        <v xml:space="preserve">ATM UNP Yaguate (San Cristóbal) </v>
      </c>
      <c r="D50" s="15" t="s">
        <v>10</v>
      </c>
      <c r="E50" s="40">
        <v>3335871994</v>
      </c>
    </row>
    <row r="51" spans="1:5" ht="18" x14ac:dyDescent="0.25">
      <c r="A51" s="35" t="str">
        <f>VLOOKUP(B51,'[1]LISTADO ATM'!$A$2:$C$821,3,0)</f>
        <v>NORTE</v>
      </c>
      <c r="B51" s="28">
        <v>965</v>
      </c>
      <c r="C51" s="28" t="str">
        <f>VLOOKUP(B51,'[1]LISTADO ATM'!$A$2:$B$821,2,0)</f>
        <v xml:space="preserve">ATM S/M La Fuente FUN (Santiago) </v>
      </c>
      <c r="D51" s="15" t="s">
        <v>10</v>
      </c>
      <c r="E51" s="40">
        <v>3335871995</v>
      </c>
    </row>
    <row r="52" spans="1:5" ht="18" x14ac:dyDescent="0.25">
      <c r="A52" s="35" t="str">
        <f>VLOOKUP(B52,'[1]LISTADO ATM'!$A$2:$C$821,3,0)</f>
        <v>SUR</v>
      </c>
      <c r="B52" s="28">
        <v>48</v>
      </c>
      <c r="C52" s="28" t="str">
        <f>VLOOKUP(B52,'[1]LISTADO ATM'!$A$2:$B$821,2,0)</f>
        <v xml:space="preserve">ATM Autoservicio Neiba I </v>
      </c>
      <c r="D52" s="15" t="s">
        <v>10</v>
      </c>
      <c r="E52" s="40">
        <v>3335871996</v>
      </c>
    </row>
    <row r="53" spans="1:5" ht="18" x14ac:dyDescent="0.25">
      <c r="A53" s="35" t="str">
        <f>VLOOKUP(B53,'[1]LISTADO ATM'!$A$2:$C$821,3,0)</f>
        <v>SUR</v>
      </c>
      <c r="B53" s="28">
        <v>50</v>
      </c>
      <c r="C53" s="28" t="str">
        <f>VLOOKUP(B53,'[1]LISTADO ATM'!$A$2:$B$821,2,0)</f>
        <v xml:space="preserve">ATM Oficina Padre Las Casas (Azua) </v>
      </c>
      <c r="D53" s="15" t="s">
        <v>10</v>
      </c>
      <c r="E53" s="40">
        <v>3335871998</v>
      </c>
    </row>
    <row r="54" spans="1:5" ht="18" x14ac:dyDescent="0.25">
      <c r="A54" s="35" t="str">
        <f>VLOOKUP(B54,'[1]LISTADO ATM'!$A$2:$C$821,3,0)</f>
        <v>DISTRITO NACIONAL</v>
      </c>
      <c r="B54" s="28">
        <v>96</v>
      </c>
      <c r="C54" s="28" t="str">
        <f>VLOOKUP(B54,'[1]LISTADO ATM'!$A$2:$B$821,2,0)</f>
        <v>ATM S/M Caribe Av. Charles de Gaulle</v>
      </c>
      <c r="D54" s="15" t="s">
        <v>10</v>
      </c>
      <c r="E54" s="40">
        <v>3335872001</v>
      </c>
    </row>
    <row r="55" spans="1:5" ht="18" x14ac:dyDescent="0.25">
      <c r="A55" s="35" t="str">
        <f>VLOOKUP(B55,'[1]LISTADO ATM'!$A$2:$C$821,3,0)</f>
        <v>SUR</v>
      </c>
      <c r="B55" s="28">
        <v>182</v>
      </c>
      <c r="C55" s="28" t="str">
        <f>VLOOKUP(B55,'[1]LISTADO ATM'!$A$2:$B$821,2,0)</f>
        <v xml:space="preserve">ATM Barahona Comb </v>
      </c>
      <c r="D55" s="15" t="s">
        <v>10</v>
      </c>
      <c r="E55" s="40">
        <v>3335872002</v>
      </c>
    </row>
    <row r="56" spans="1:5" ht="18" x14ac:dyDescent="0.25">
      <c r="A56" s="35" t="str">
        <f>VLOOKUP(B56,'[1]LISTADO ATM'!$A$2:$C$821,3,0)</f>
        <v>NORTE</v>
      </c>
      <c r="B56" s="28">
        <v>256</v>
      </c>
      <c r="C56" s="28" t="str">
        <f>VLOOKUP(B56,'[1]LISTADO ATM'!$A$2:$B$821,2,0)</f>
        <v xml:space="preserve">ATM Oficina Licey Al Medio </v>
      </c>
      <c r="D56" s="15" t="s">
        <v>10</v>
      </c>
      <c r="E56" s="40" t="s">
        <v>47</v>
      </c>
    </row>
    <row r="57" spans="1:5" ht="18" x14ac:dyDescent="0.25">
      <c r="A57" s="35" t="str">
        <f>VLOOKUP(B57,'[1]LISTADO ATM'!$A$2:$C$821,3,0)</f>
        <v>ESTE</v>
      </c>
      <c r="B57" s="28">
        <v>330</v>
      </c>
      <c r="C57" s="28" t="str">
        <f>VLOOKUP(B57,'[1]LISTADO ATM'!$A$2:$B$821,2,0)</f>
        <v xml:space="preserve">ATM Oficina Boulevard (Higuey) </v>
      </c>
      <c r="D57" s="15" t="s">
        <v>10</v>
      </c>
      <c r="E57" s="40">
        <v>3335872004</v>
      </c>
    </row>
    <row r="58" spans="1:5" ht="18" x14ac:dyDescent="0.25">
      <c r="A58" s="35" t="e">
        <f>VLOOKUP(B58,'[1]LISTADO ATM'!$A$2:$C$821,3,0)</f>
        <v>#N/A</v>
      </c>
      <c r="B58" s="28">
        <v>375</v>
      </c>
      <c r="C58" s="28" t="e">
        <f>VLOOKUP(B58,'[1]LISTADO ATM'!$A$2:$B$921,2,0)</f>
        <v>#N/A</v>
      </c>
      <c r="D58" s="15" t="s">
        <v>10</v>
      </c>
      <c r="E58" s="40">
        <v>3335872005</v>
      </c>
    </row>
    <row r="59" spans="1:5" ht="18" x14ac:dyDescent="0.25">
      <c r="A59" s="35" t="str">
        <f>VLOOKUP(B59,'[1]LISTADO ATM'!$A$2:$C$821,3,0)</f>
        <v>DISTRITO NACIONAL</v>
      </c>
      <c r="B59" s="28">
        <v>696</v>
      </c>
      <c r="C59" s="28" t="str">
        <f>VLOOKUP(B59,'[1]LISTADO ATM'!$A$2:$B$821,2,0)</f>
        <v>ATM Olé Jacobo Majluta</v>
      </c>
      <c r="D59" s="15" t="s">
        <v>10</v>
      </c>
      <c r="E59" s="40">
        <v>3335872006</v>
      </c>
    </row>
    <row r="60" spans="1:5" ht="18" x14ac:dyDescent="0.25">
      <c r="A60" s="35" t="str">
        <f>VLOOKUP(B60,'[1]LISTADO ATM'!$A$2:$C$821,3,0)</f>
        <v>DISTRITO NACIONAL</v>
      </c>
      <c r="B60" s="28">
        <v>713</v>
      </c>
      <c r="C60" s="28" t="str">
        <f>VLOOKUP(B60,'[1]LISTADO ATM'!$A$2:$B$821,2,0)</f>
        <v xml:space="preserve">ATM Oficina Las Américas </v>
      </c>
      <c r="D60" s="15" t="s">
        <v>10</v>
      </c>
      <c r="E60" s="40">
        <v>3335872007</v>
      </c>
    </row>
    <row r="61" spans="1:5" ht="18.75" thickBot="1" x14ac:dyDescent="0.3">
      <c r="A61" s="36" t="s">
        <v>11</v>
      </c>
      <c r="B61" s="37">
        <f>COUNT(B18:B60)</f>
        <v>43</v>
      </c>
      <c r="C61" s="14"/>
      <c r="D61" s="14"/>
      <c r="E61" s="14"/>
    </row>
    <row r="62" spans="1:5" ht="15.75" thickBot="1" x14ac:dyDescent="0.3">
      <c r="B62" s="5"/>
      <c r="E62" s="5"/>
    </row>
    <row r="63" spans="1:5" ht="18.75" thickBot="1" x14ac:dyDescent="0.3">
      <c r="A63" s="44" t="s">
        <v>20</v>
      </c>
      <c r="B63" s="45"/>
      <c r="C63" s="45"/>
      <c r="D63" s="45"/>
      <c r="E63" s="46"/>
    </row>
    <row r="64" spans="1:5" ht="18" x14ac:dyDescent="0.25">
      <c r="A64" s="2" t="s">
        <v>5</v>
      </c>
      <c r="B64" s="2" t="s">
        <v>6</v>
      </c>
      <c r="C64" s="2" t="s">
        <v>7</v>
      </c>
      <c r="D64" s="2" t="s">
        <v>8</v>
      </c>
      <c r="E64" s="12" t="s">
        <v>9</v>
      </c>
    </row>
    <row r="65" spans="1:5" ht="18" x14ac:dyDescent="0.25">
      <c r="A65" s="19" t="str">
        <f>VLOOKUP(B65,'[1]LISTADO ATM'!$A$2:$C$821,3,0)</f>
        <v>DISTRITO NACIONAL</v>
      </c>
      <c r="B65" s="28">
        <v>239</v>
      </c>
      <c r="C65" s="28" t="str">
        <f>VLOOKUP(B65,'[1]LISTADO ATM'!$A$2:$B$821,2,0)</f>
        <v xml:space="preserve">ATM Autobanco Charles de Gaulle </v>
      </c>
      <c r="D65" s="29" t="s">
        <v>19</v>
      </c>
      <c r="E65" s="34" t="s">
        <v>27</v>
      </c>
    </row>
    <row r="66" spans="1:5" ht="19.5" customHeight="1" x14ac:dyDescent="0.25">
      <c r="A66" s="19" t="str">
        <f>VLOOKUP(B66,'[1]LISTADO ATM'!$A$2:$C$821,3,0)</f>
        <v>DISTRITO NACIONAL</v>
      </c>
      <c r="B66" s="28">
        <v>642</v>
      </c>
      <c r="C66" s="34" t="str">
        <f>VLOOKUP(B66,'[1]LISTADO ATM'!$A$2:$B$821,2,0)</f>
        <v xml:space="preserve">ATM OMSA Sto. Dgo. </v>
      </c>
      <c r="D66" s="29" t="s">
        <v>19</v>
      </c>
      <c r="E66" s="34">
        <v>3335871472</v>
      </c>
    </row>
    <row r="67" spans="1:5" ht="18" x14ac:dyDescent="0.25">
      <c r="A67" s="19" t="str">
        <f>VLOOKUP(B67,'[1]LISTADO ATM'!$A$2:$C$821,3,0)</f>
        <v>NORTE</v>
      </c>
      <c r="B67" s="28">
        <v>638</v>
      </c>
      <c r="C67" s="28" t="str">
        <f>VLOOKUP(B67,'[1]LISTADO ATM'!$A$2:$B$821,2,0)</f>
        <v xml:space="preserve">ATM S/M Yoma </v>
      </c>
      <c r="D67" s="29" t="s">
        <v>19</v>
      </c>
      <c r="E67" s="34" t="s">
        <v>30</v>
      </c>
    </row>
    <row r="68" spans="1:5" ht="19.5" customHeight="1" x14ac:dyDescent="0.25">
      <c r="A68" s="19" t="str">
        <f>VLOOKUP(B68,'[1]LISTADO ATM'!$A$2:$C$821,3,0)</f>
        <v>DISTRITO NACIONAL</v>
      </c>
      <c r="B68" s="28">
        <v>443</v>
      </c>
      <c r="C68" s="34" t="str">
        <f>VLOOKUP(B68,'[1]LISTADO ATM'!$A$2:$B$821,2,0)</f>
        <v xml:space="preserve">ATM Edificio San Rafael </v>
      </c>
      <c r="D68" s="28" t="s">
        <v>19</v>
      </c>
      <c r="E68" s="34" t="s">
        <v>31</v>
      </c>
    </row>
    <row r="69" spans="1:5" ht="19.5" customHeight="1" x14ac:dyDescent="0.25">
      <c r="A69" s="19" t="str">
        <f>VLOOKUP(B69,'[1]LISTADO ATM'!$A$2:$C$821,3,0)</f>
        <v>NORTE</v>
      </c>
      <c r="B69" s="28">
        <v>119</v>
      </c>
      <c r="C69" s="34" t="str">
        <f>VLOOKUP(B69,'[1]LISTADO ATM'!$A$2:$B$821,2,0)</f>
        <v>ATM Oficina La Barranquita</v>
      </c>
      <c r="D69" s="28" t="s">
        <v>19</v>
      </c>
      <c r="E69" s="40">
        <v>3335871955</v>
      </c>
    </row>
    <row r="70" spans="1:5" ht="19.5" customHeight="1" x14ac:dyDescent="0.25">
      <c r="A70" s="19" t="str">
        <f>VLOOKUP(B70,'[1]LISTADO ATM'!$A$2:$C$821,3,0)</f>
        <v>NORTE</v>
      </c>
      <c r="B70" s="28">
        <v>276</v>
      </c>
      <c r="C70" s="34" t="str">
        <f>VLOOKUP(B70,'[1]LISTADO ATM'!$A$2:$B$821,2,0)</f>
        <v xml:space="preserve">ATM UNP Las Guáranas (San Francisco) </v>
      </c>
      <c r="D70" s="28" t="s">
        <v>19</v>
      </c>
      <c r="E70" s="40">
        <v>3335871958</v>
      </c>
    </row>
    <row r="71" spans="1:5" ht="19.5" customHeight="1" x14ac:dyDescent="0.25">
      <c r="A71" s="19" t="str">
        <f>VLOOKUP(B71,'[1]LISTADO ATM'!$A$2:$C$821,3,0)</f>
        <v>NORTE</v>
      </c>
      <c r="B71" s="28">
        <v>315</v>
      </c>
      <c r="C71" s="34" t="str">
        <f>VLOOKUP(B71,'[1]LISTADO ATM'!$A$2:$B$821,2,0)</f>
        <v xml:space="preserve">ATM Oficina Estrella Sadalá </v>
      </c>
      <c r="D71" s="28" t="s">
        <v>19</v>
      </c>
      <c r="E71" s="40">
        <v>3335871959</v>
      </c>
    </row>
    <row r="72" spans="1:5" ht="19.5" customHeight="1" x14ac:dyDescent="0.25">
      <c r="A72" s="19" t="str">
        <f>VLOOKUP(B72,'[1]LISTADO ATM'!$A$2:$C$821,3,0)</f>
        <v>DISTRITO NACIONAL</v>
      </c>
      <c r="B72" s="28">
        <v>359</v>
      </c>
      <c r="C72" s="34" t="str">
        <f>VLOOKUP(B72,'[1]LISTADO ATM'!$A$2:$B$821,2,0)</f>
        <v>ATM S/M Bravo Ozama</v>
      </c>
      <c r="D72" s="28" t="s">
        <v>19</v>
      </c>
      <c r="E72" s="40">
        <v>3335871834</v>
      </c>
    </row>
    <row r="73" spans="1:5" ht="19.5" customHeight="1" x14ac:dyDescent="0.25">
      <c r="A73" s="19" t="str">
        <f>VLOOKUP(B73,'[1]LISTADO ATM'!$A$2:$C$821,3,0)</f>
        <v>ESTE</v>
      </c>
      <c r="B73" s="28">
        <v>385</v>
      </c>
      <c r="C73" s="34" t="str">
        <f>VLOOKUP(B73,'[1]LISTADO ATM'!$A$2:$B$821,2,0)</f>
        <v xml:space="preserve">ATM Plaza Verón I </v>
      </c>
      <c r="D73" s="28" t="s">
        <v>19</v>
      </c>
      <c r="E73" s="40">
        <v>3335871962</v>
      </c>
    </row>
    <row r="74" spans="1:5" ht="19.5" customHeight="1" x14ac:dyDescent="0.25">
      <c r="A74" s="19" t="str">
        <f>VLOOKUP(B74,'[1]LISTADO ATM'!$A$2:$C$821,3,0)</f>
        <v>DISTRITO NACIONAL</v>
      </c>
      <c r="B74" s="28">
        <v>406</v>
      </c>
      <c r="C74" s="34" t="str">
        <f>VLOOKUP(B74,'[1]LISTADO ATM'!$A$2:$B$821,2,0)</f>
        <v xml:space="preserve">ATM UNP Plaza Lama Máximo Gómez </v>
      </c>
      <c r="D74" s="28" t="s">
        <v>19</v>
      </c>
      <c r="E74" s="40">
        <v>3335871968</v>
      </c>
    </row>
    <row r="75" spans="1:5" ht="19.5" customHeight="1" x14ac:dyDescent="0.25">
      <c r="A75" s="19" t="str">
        <f>VLOOKUP(B75,'[1]LISTADO ATM'!$A$2:$C$821,3,0)</f>
        <v>ESTE</v>
      </c>
      <c r="B75" s="28">
        <v>480</v>
      </c>
      <c r="C75" s="34" t="str">
        <f>VLOOKUP(B75,'[1]LISTADO ATM'!$A$2:$B$821,2,0)</f>
        <v>ATM UNP Farmaconal Higuey</v>
      </c>
      <c r="D75" s="28" t="s">
        <v>19</v>
      </c>
      <c r="E75" s="40">
        <v>3335871971</v>
      </c>
    </row>
    <row r="76" spans="1:5" ht="19.5" customHeight="1" x14ac:dyDescent="0.25">
      <c r="A76" s="19" t="str">
        <f>VLOOKUP(B76,'[1]LISTADO ATM'!$A$2:$C$821,3,0)</f>
        <v>SUR</v>
      </c>
      <c r="B76" s="28">
        <v>699</v>
      </c>
      <c r="C76" s="34" t="str">
        <f>VLOOKUP(B76,'[1]LISTADO ATM'!$A$2:$B$821,2,0)</f>
        <v>ATM S/M Bravo Bani</v>
      </c>
      <c r="D76" s="28" t="s">
        <v>19</v>
      </c>
      <c r="E76" s="34">
        <v>3335871978</v>
      </c>
    </row>
    <row r="77" spans="1:5" ht="19.5" customHeight="1" x14ac:dyDescent="0.25">
      <c r="A77" s="19" t="str">
        <f>VLOOKUP(B77,'[1]LISTADO ATM'!$A$2:$C$821,3,0)</f>
        <v>SUR</v>
      </c>
      <c r="B77" s="28">
        <v>765</v>
      </c>
      <c r="C77" s="34" t="str">
        <f>VLOOKUP(B77,'[1]LISTADO ATM'!$A$2:$B$821,2,0)</f>
        <v xml:space="preserve">ATM Oficina Azua I </v>
      </c>
      <c r="D77" s="28" t="s">
        <v>19</v>
      </c>
      <c r="E77" s="34">
        <v>3335871982</v>
      </c>
    </row>
    <row r="78" spans="1:5" ht="19.5" customHeight="1" x14ac:dyDescent="0.25">
      <c r="A78" s="19" t="str">
        <f>VLOOKUP(B78,'[1]LISTADO ATM'!$A$2:$C$821,3,0)</f>
        <v>ESTE</v>
      </c>
      <c r="B78" s="28">
        <v>844</v>
      </c>
      <c r="C78" s="34" t="str">
        <f>VLOOKUP(B78,'[1]LISTADO ATM'!$A$2:$B$821,2,0)</f>
        <v xml:space="preserve">ATM San Juan Shopping Center (Bávaro) </v>
      </c>
      <c r="D78" s="28" t="s">
        <v>19</v>
      </c>
      <c r="E78" s="34">
        <v>3335871992</v>
      </c>
    </row>
    <row r="79" spans="1:5" ht="18.75" thickBot="1" x14ac:dyDescent="0.3">
      <c r="A79" s="3"/>
      <c r="B79" s="37">
        <f>COUNT(B65:B78)</f>
        <v>14</v>
      </c>
      <c r="C79" s="14"/>
      <c r="D79" s="38"/>
      <c r="E79" s="39"/>
    </row>
    <row r="80" spans="1:5" ht="15.75" thickBot="1" x14ac:dyDescent="0.3">
      <c r="B80" s="5"/>
      <c r="E80" s="5"/>
    </row>
    <row r="81" spans="1:5" ht="18" x14ac:dyDescent="0.25">
      <c r="A81" s="51" t="s">
        <v>13</v>
      </c>
      <c r="B81" s="52"/>
      <c r="C81" s="52"/>
      <c r="D81" s="52"/>
      <c r="E81" s="53"/>
    </row>
    <row r="82" spans="1:5" ht="18" x14ac:dyDescent="0.25">
      <c r="A82" s="2" t="s">
        <v>5</v>
      </c>
      <c r="B82" s="2" t="s">
        <v>6</v>
      </c>
      <c r="C82" s="4" t="s">
        <v>7</v>
      </c>
      <c r="D82" s="18" t="s">
        <v>8</v>
      </c>
      <c r="E82" s="12" t="s">
        <v>9</v>
      </c>
    </row>
    <row r="83" spans="1:5" ht="19.5" customHeight="1" x14ac:dyDescent="0.25">
      <c r="A83" s="19" t="str">
        <f>VLOOKUP(B83,'[1]LISTADO ATM'!$A$2:$C$821,3,0)</f>
        <v>NORTE</v>
      </c>
      <c r="B83" s="28">
        <v>8</v>
      </c>
      <c r="C83" s="34" t="str">
        <f>VLOOKUP(B83,'[1]LISTADO ATM'!$A$2:$B$821,2,0)</f>
        <v>ATM Autoservicio Yaque</v>
      </c>
      <c r="D83" s="41" t="s">
        <v>35</v>
      </c>
      <c r="E83" s="34" t="s">
        <v>32</v>
      </c>
    </row>
    <row r="84" spans="1:5" ht="19.5" customHeight="1" x14ac:dyDescent="0.25">
      <c r="A84" s="19" t="str">
        <f>VLOOKUP(B84,'[1]LISTADO ATM'!$A$2:$C$821,3,0)</f>
        <v>DISTRITO NACIONAL</v>
      </c>
      <c r="B84" s="28">
        <v>70</v>
      </c>
      <c r="C84" s="34" t="str">
        <f>VLOOKUP(B84,'[1]LISTADO ATM'!$A$2:$B$821,2,0)</f>
        <v xml:space="preserve">ATM Autoservicio Plaza Lama Zona Oriental </v>
      </c>
      <c r="D84" s="41" t="s">
        <v>35</v>
      </c>
      <c r="E84" s="34" t="s">
        <v>33</v>
      </c>
    </row>
    <row r="85" spans="1:5" ht="19.5" customHeight="1" x14ac:dyDescent="0.25">
      <c r="A85" s="19" t="str">
        <f>VLOOKUP(B85,'[1]LISTADO ATM'!$A$2:$C$821,3,0)</f>
        <v>NORTE</v>
      </c>
      <c r="B85" s="28">
        <v>654</v>
      </c>
      <c r="C85" s="34" t="str">
        <f>VLOOKUP(B85,'[1]LISTADO ATM'!$A$2:$B$821,2,0)</f>
        <v>ATM Autoservicio S/M Jumbo Puerto Plata</v>
      </c>
      <c r="D85" s="41" t="s">
        <v>35</v>
      </c>
      <c r="E85" s="34" t="s">
        <v>34</v>
      </c>
    </row>
    <row r="86" spans="1:5" ht="19.5" customHeight="1" x14ac:dyDescent="0.25">
      <c r="A86" s="19" t="str">
        <f>VLOOKUP(B86,'[1]LISTADO ATM'!$A$2:$C$821,3,0)</f>
        <v>SUR</v>
      </c>
      <c r="B86" s="28">
        <v>252</v>
      </c>
      <c r="C86" s="34" t="str">
        <f>VLOOKUP(B86,'[1]LISTADO ATM'!$A$2:$B$821,2,0)</f>
        <v xml:space="preserve">ATM Banco Agrícola (Barahona) </v>
      </c>
      <c r="D86" s="41" t="s">
        <v>21</v>
      </c>
      <c r="E86" s="34" t="s">
        <v>28</v>
      </c>
    </row>
    <row r="87" spans="1:5" ht="19.5" customHeight="1" x14ac:dyDescent="0.25">
      <c r="A87" s="19" t="str">
        <f>VLOOKUP(B87,'[1]LISTADO ATM'!$A$2:$C$821,3,0)</f>
        <v>SUR</v>
      </c>
      <c r="B87" s="28">
        <v>5</v>
      </c>
      <c r="C87" s="34" t="str">
        <f>VLOOKUP(B87,'[1]LISTADO ATM'!$A$2:$B$821,2,0)</f>
        <v>ATM Oficina Autoservicio Villa Ofelia (San Juan)</v>
      </c>
      <c r="D87" s="41" t="s">
        <v>21</v>
      </c>
      <c r="E87" s="34">
        <v>3335871949</v>
      </c>
    </row>
    <row r="88" spans="1:5" ht="19.5" customHeight="1" x14ac:dyDescent="0.25">
      <c r="A88" s="19" t="str">
        <f>VLOOKUP(B88,'[1]LISTADO ATM'!$A$2:$C$821,3,0)</f>
        <v>DISTRITO NACIONAL</v>
      </c>
      <c r="B88" s="28">
        <v>87</v>
      </c>
      <c r="C88" s="34" t="str">
        <f>VLOOKUP(B88,'[1]LISTADO ATM'!$A$2:$B$821,2,0)</f>
        <v xml:space="preserve">ATM Autoservicio Sarasota </v>
      </c>
      <c r="D88" s="41" t="s">
        <v>21</v>
      </c>
      <c r="E88" s="34">
        <v>3335871973</v>
      </c>
    </row>
    <row r="89" spans="1:5" ht="19.5" customHeight="1" x14ac:dyDescent="0.25">
      <c r="A89" s="19" t="str">
        <f>VLOOKUP(B89,'[1]LISTADO ATM'!$A$2:$C$821,3,0)</f>
        <v>DISTRITO NACIONAL</v>
      </c>
      <c r="B89" s="28">
        <v>355</v>
      </c>
      <c r="C89" s="34" t="str">
        <f>VLOOKUP(B89,'[1]LISTADO ATM'!$A$2:$B$821,2,0)</f>
        <v xml:space="preserve">ATM UNP Metro II </v>
      </c>
      <c r="D89" s="41" t="s">
        <v>21</v>
      </c>
      <c r="E89" s="34">
        <v>3335871811</v>
      </c>
    </row>
    <row r="90" spans="1:5" ht="19.5" customHeight="1" x14ac:dyDescent="0.25">
      <c r="A90" s="19" t="str">
        <f>VLOOKUP(B90,'[1]LISTADO ATM'!$A$2:$C$821,3,0)</f>
        <v>NORTE</v>
      </c>
      <c r="B90" s="28">
        <v>937</v>
      </c>
      <c r="C90" s="34" t="str">
        <f>VLOOKUP(B90,'[1]LISTADO ATM'!$A$2:$B$821,2,0)</f>
        <v xml:space="preserve">ATM Autobanco Oficina La Vega II </v>
      </c>
      <c r="D90" s="41" t="s">
        <v>21</v>
      </c>
      <c r="E90" s="34">
        <v>3335871948</v>
      </c>
    </row>
    <row r="91" spans="1:5" ht="19.5" customHeight="1" x14ac:dyDescent="0.25">
      <c r="A91" s="19" t="str">
        <f>VLOOKUP(B91,'[1]LISTADO ATM'!$A$2:$C$821,3,0)</f>
        <v>ESTE</v>
      </c>
      <c r="B91" s="28">
        <v>104</v>
      </c>
      <c r="C91" s="34" t="str">
        <f>VLOOKUP(B91,'[1]LISTADO ATM'!$A$2:$B$821,2,0)</f>
        <v xml:space="preserve">ATM Jumbo Higuey </v>
      </c>
      <c r="D91" s="41" t="s">
        <v>21</v>
      </c>
      <c r="E91" s="34">
        <v>3335871970</v>
      </c>
    </row>
    <row r="92" spans="1:5" ht="19.5" customHeight="1" x14ac:dyDescent="0.25">
      <c r="A92" s="19" t="str">
        <f>VLOOKUP(B92,'[1]LISTADO ATM'!$A$2:$C$821,3,0)</f>
        <v>DISTRITO NACIONAL</v>
      </c>
      <c r="B92" s="28">
        <v>816</v>
      </c>
      <c r="C92" s="34" t="str">
        <f>VLOOKUP(B92,'[1]LISTADO ATM'!$A$2:$B$821,2,0)</f>
        <v xml:space="preserve">ATM Oficina Pedro Brand </v>
      </c>
      <c r="D92" s="41" t="s">
        <v>21</v>
      </c>
      <c r="E92" s="34">
        <v>3335871813</v>
      </c>
    </row>
    <row r="93" spans="1:5" ht="18.75" thickBot="1" x14ac:dyDescent="0.3">
      <c r="A93" s="3" t="s">
        <v>11</v>
      </c>
      <c r="B93" s="37">
        <f>COUNT(B83:B92)</f>
        <v>10</v>
      </c>
      <c r="C93" s="14"/>
      <c r="D93" s="17"/>
      <c r="E93" s="17"/>
    </row>
    <row r="94" spans="1:5" ht="15.75" thickBot="1" x14ac:dyDescent="0.3">
      <c r="B94" s="5"/>
      <c r="E94" s="5"/>
    </row>
    <row r="95" spans="1:5" ht="18.75" thickBot="1" x14ac:dyDescent="0.3">
      <c r="A95" s="47" t="s">
        <v>12</v>
      </c>
      <c r="B95" s="48"/>
      <c r="C95" t="s">
        <v>18</v>
      </c>
      <c r="D95" s="5"/>
      <c r="E95" s="5"/>
    </row>
    <row r="96" spans="1:5" ht="18.75" thickBot="1" x14ac:dyDescent="0.3">
      <c r="A96" s="32">
        <f>+B61+B79+B93</f>
        <v>67</v>
      </c>
      <c r="B96" s="33"/>
    </row>
    <row r="97" spans="1:5" ht="15.75" thickBot="1" x14ac:dyDescent="0.3">
      <c r="B97" s="5"/>
      <c r="E97" s="5"/>
    </row>
    <row r="98" spans="1:5" ht="18.75" thickBot="1" x14ac:dyDescent="0.3">
      <c r="A98" s="44" t="s">
        <v>15</v>
      </c>
      <c r="B98" s="45"/>
      <c r="C98" s="45"/>
      <c r="D98" s="45"/>
      <c r="E98" s="46"/>
    </row>
    <row r="99" spans="1:5" ht="18" x14ac:dyDescent="0.25">
      <c r="A99" s="6" t="s">
        <v>5</v>
      </c>
      <c r="B99" s="12" t="s">
        <v>6</v>
      </c>
      <c r="C99" s="4" t="s">
        <v>7</v>
      </c>
      <c r="D99" s="49" t="s">
        <v>8</v>
      </c>
      <c r="E99" s="50"/>
    </row>
    <row r="100" spans="1:5" ht="18" x14ac:dyDescent="0.25">
      <c r="A100" s="28" t="str">
        <f>VLOOKUP(B100,'[1]LISTADO ATM'!$A$2:$C$821,3,0)</f>
        <v>NORTE</v>
      </c>
      <c r="B100" s="28">
        <v>603</v>
      </c>
      <c r="C100" s="28" t="str">
        <f>VLOOKUP(B100,'[1]LISTADO ATM'!$A$2:$B$821,2,0)</f>
        <v xml:space="preserve">ATM Zona Franca (Santiago) II </v>
      </c>
      <c r="D100" s="42" t="s">
        <v>17</v>
      </c>
      <c r="E100" s="43"/>
    </row>
    <row r="101" spans="1:5" ht="18" x14ac:dyDescent="0.25">
      <c r="A101" s="28" t="str">
        <f>VLOOKUP(B101,'[1]LISTADO ATM'!$A$2:$C$821,3,0)</f>
        <v>ESTE</v>
      </c>
      <c r="B101" s="28">
        <v>963</v>
      </c>
      <c r="C101" s="28" t="str">
        <f>VLOOKUP(B101,'[1]LISTADO ATM'!$A$2:$B$821,2,0)</f>
        <v xml:space="preserve">ATM Multiplaza La Romana </v>
      </c>
      <c r="D101" s="42" t="s">
        <v>17</v>
      </c>
      <c r="E101" s="43"/>
    </row>
    <row r="102" spans="1:5" ht="18" x14ac:dyDescent="0.25">
      <c r="A102" s="28" t="str">
        <f>VLOOKUP(B102,'[1]LISTADO ATM'!$A$2:$C$821,3,0)</f>
        <v>NORTE</v>
      </c>
      <c r="B102" s="28">
        <v>666</v>
      </c>
      <c r="C102" s="28" t="str">
        <f>VLOOKUP(B102,'[1]LISTADO ATM'!$A$2:$B$821,2,0)</f>
        <v>ATM S/M El Porvernir Libert</v>
      </c>
      <c r="D102" s="42" t="s">
        <v>29</v>
      </c>
      <c r="E102" s="43"/>
    </row>
    <row r="103" spans="1:5" ht="18" x14ac:dyDescent="0.25">
      <c r="A103" s="28" t="str">
        <f>VLOOKUP(B103,'[1]LISTADO ATM'!$A$2:$C$821,3,0)</f>
        <v>ESTE</v>
      </c>
      <c r="B103" s="28">
        <v>923</v>
      </c>
      <c r="C103" s="28" t="str">
        <f>VLOOKUP(B103,'[1]LISTADO ATM'!$A$2:$B$821,2,0)</f>
        <v xml:space="preserve">ATM Agroindustrial San Pedro de Macorís </v>
      </c>
      <c r="D103" s="42" t="s">
        <v>17</v>
      </c>
      <c r="E103" s="43"/>
    </row>
    <row r="104" spans="1:5" ht="18" x14ac:dyDescent="0.25">
      <c r="A104" s="28" t="str">
        <f>VLOOKUP(B104,'[1]LISTADO ATM'!$A$2:$C$821,3,0)</f>
        <v>NORTE</v>
      </c>
      <c r="B104" s="28">
        <v>941</v>
      </c>
      <c r="C104" s="28" t="str">
        <f>VLOOKUP(B104,'[1]LISTADO ATM'!$A$2:$B$821,2,0)</f>
        <v xml:space="preserve">ATM Estación Next (Puerto Plata) </v>
      </c>
      <c r="D104" s="42" t="s">
        <v>17</v>
      </c>
      <c r="E104" s="43"/>
    </row>
    <row r="105" spans="1:5" ht="18" x14ac:dyDescent="0.25">
      <c r="A105" s="28" t="str">
        <f>VLOOKUP(B105,'[1]LISTADO ATM'!$A$2:$C$821,3,0)</f>
        <v>NORTE</v>
      </c>
      <c r="B105" s="28">
        <v>142</v>
      </c>
      <c r="C105" s="28" t="str">
        <f>VLOOKUP(B105,'[1]LISTADO ATM'!$A$2:$B$821,2,0)</f>
        <v xml:space="preserve">ATM Centro de Caja Galerías Bonao </v>
      </c>
      <c r="D105" s="42" t="s">
        <v>29</v>
      </c>
      <c r="E105" s="43"/>
    </row>
    <row r="106" spans="1:5" ht="17.25" customHeight="1" x14ac:dyDescent="0.25">
      <c r="A106" s="28" t="str">
        <f>VLOOKUP(B106,'[1]LISTADO ATM'!$A$2:$C$821,3,0)</f>
        <v>SUR</v>
      </c>
      <c r="B106" s="28">
        <v>252</v>
      </c>
      <c r="C106" s="28" t="str">
        <f>VLOOKUP(B106,'[1]LISTADO ATM'!$A$2:$B$821,2,0)</f>
        <v xml:space="preserve">ATM Banco Agrícola (Barahona) </v>
      </c>
      <c r="D106" s="42" t="s">
        <v>17</v>
      </c>
      <c r="E106" s="43"/>
    </row>
    <row r="107" spans="1:5" ht="17.25" customHeight="1" x14ac:dyDescent="0.25">
      <c r="A107" s="28" t="str">
        <f>VLOOKUP(B107,'[1]LISTADO ATM'!$A$2:$C$821,3,0)</f>
        <v>DISTRITO NACIONAL</v>
      </c>
      <c r="B107" s="28">
        <v>331</v>
      </c>
      <c r="C107" s="28" t="str">
        <f>VLOOKUP(B107,'[1]LISTADO ATM'!$A$2:$B$821,2,0)</f>
        <v>ATM Ayuntamiento Sto. Dgo. Este</v>
      </c>
      <c r="D107" s="42" t="s">
        <v>17</v>
      </c>
      <c r="E107" s="43"/>
    </row>
    <row r="108" spans="1:5" ht="17.25" customHeight="1" x14ac:dyDescent="0.25">
      <c r="A108" s="28" t="str">
        <f>VLOOKUP(B108,'[1]LISTADO ATM'!$A$2:$C$821,3,0)</f>
        <v>NORTE</v>
      </c>
      <c r="B108" s="28">
        <v>402</v>
      </c>
      <c r="C108" s="28" t="str">
        <f>VLOOKUP(B108,'[1]LISTADO ATM'!$A$2:$B$821,2,0)</f>
        <v xml:space="preserve">ATM La Sirena La Vega </v>
      </c>
      <c r="D108" s="42" t="s">
        <v>17</v>
      </c>
      <c r="E108" s="43"/>
    </row>
    <row r="109" spans="1:5" ht="17.25" customHeight="1" x14ac:dyDescent="0.25">
      <c r="A109" s="28" t="str">
        <f>VLOOKUP(B109,'[1]LISTADO ATM'!$A$2:$C$821,3,0)</f>
        <v>NORTE</v>
      </c>
      <c r="B109" s="28">
        <v>463</v>
      </c>
      <c r="C109" s="28" t="str">
        <f>VLOOKUP(B109,'[1]LISTADO ATM'!$A$2:$B$821,2,0)</f>
        <v xml:space="preserve">ATM La Sirena El Embrujo </v>
      </c>
      <c r="D109" s="42" t="s">
        <v>17</v>
      </c>
      <c r="E109" s="43"/>
    </row>
    <row r="110" spans="1:5" ht="17.25" customHeight="1" x14ac:dyDescent="0.25">
      <c r="A110" s="28" t="str">
        <f>VLOOKUP(B110,'[1]LISTADO ATM'!$A$2:$C$821,3,0)</f>
        <v>DISTRITO NACIONAL</v>
      </c>
      <c r="B110" s="28">
        <v>557</v>
      </c>
      <c r="C110" s="28" t="str">
        <f>VLOOKUP(B110,'[1]LISTADO ATM'!$A$2:$B$821,2,0)</f>
        <v xml:space="preserve">ATM Multicentro La Sirena Ave. Mella </v>
      </c>
      <c r="D110" s="42" t="s">
        <v>46</v>
      </c>
      <c r="E110" s="43"/>
    </row>
    <row r="111" spans="1:5" ht="17.25" customHeight="1" x14ac:dyDescent="0.25">
      <c r="A111" s="28" t="str">
        <f>VLOOKUP(B111,'[1]LISTADO ATM'!$A$2:$C$821,3,0)</f>
        <v>DISTRITO NACIONAL</v>
      </c>
      <c r="B111" s="28">
        <v>562</v>
      </c>
      <c r="C111" s="28" t="str">
        <f>VLOOKUP(B111,'[1]LISTADO ATM'!$A$2:$B$821,2,0)</f>
        <v xml:space="preserve">ATM S/M Jumbo Carretera Mella </v>
      </c>
      <c r="D111" s="42" t="s">
        <v>17</v>
      </c>
      <c r="E111" s="43"/>
    </row>
    <row r="112" spans="1:5" ht="17.25" customHeight="1" x14ac:dyDescent="0.25">
      <c r="A112" s="28" t="str">
        <f>VLOOKUP(B112,'[1]LISTADO ATM'!$A$2:$C$821,3,0)</f>
        <v>DISTRITO NACIONAL</v>
      </c>
      <c r="B112" s="28">
        <v>565</v>
      </c>
      <c r="C112" s="28" t="str">
        <f>VLOOKUP(B112,'[1]LISTADO ATM'!$A$2:$B$821,2,0)</f>
        <v xml:space="preserve">ATM S/M La Cadena Núñez de Cáceres </v>
      </c>
      <c r="D112" s="42" t="s">
        <v>17</v>
      </c>
      <c r="E112" s="43"/>
    </row>
    <row r="113" spans="1:5" ht="17.25" customHeight="1" x14ac:dyDescent="0.25">
      <c r="A113" s="28" t="str">
        <f>VLOOKUP(B113,'[1]LISTADO ATM'!$A$2:$C$821,3,0)</f>
        <v>DISTRITO NACIONAL</v>
      </c>
      <c r="B113" s="28">
        <v>577</v>
      </c>
      <c r="C113" s="28" t="str">
        <f>VLOOKUP(B113,'[1]LISTADO ATM'!$A$2:$B$821,2,0)</f>
        <v xml:space="preserve">ATM Olé Ave. Duarte </v>
      </c>
      <c r="D113" s="42" t="s">
        <v>46</v>
      </c>
      <c r="E113" s="43"/>
    </row>
    <row r="114" spans="1:5" ht="17.25" customHeight="1" x14ac:dyDescent="0.25">
      <c r="A114" s="28" t="str">
        <f>VLOOKUP(B114,'[1]LISTADO ATM'!$A$2:$C$821,3,0)</f>
        <v>NORTE</v>
      </c>
      <c r="B114" s="28">
        <v>636</v>
      </c>
      <c r="C114" s="28" t="str">
        <f>VLOOKUP(B114,'[1]LISTADO ATM'!$A$2:$B$821,2,0)</f>
        <v xml:space="preserve">ATM Oficina Tamboríl </v>
      </c>
      <c r="D114" s="42" t="s">
        <v>46</v>
      </c>
      <c r="E114" s="43"/>
    </row>
    <row r="115" spans="1:5" ht="17.25" customHeight="1" x14ac:dyDescent="0.25">
      <c r="A115" s="28" t="str">
        <f>VLOOKUP(B115,'[1]LISTADO ATM'!$A$2:$C$821,3,0)</f>
        <v>NORTE</v>
      </c>
      <c r="B115" s="28">
        <v>809</v>
      </c>
      <c r="C115" s="28" t="str">
        <f>VLOOKUP(B115,'[1]LISTADO ATM'!$A$2:$B$821,2,0)</f>
        <v>ATM Yoma (Cotuí)</v>
      </c>
      <c r="D115" s="42" t="s">
        <v>17</v>
      </c>
      <c r="E115" s="43"/>
    </row>
    <row r="116" spans="1:5" ht="17.25" customHeight="1" x14ac:dyDescent="0.25">
      <c r="A116" s="28" t="str">
        <f>VLOOKUP(B116,'[1]LISTADO ATM'!$A$2:$C$821,3,0)</f>
        <v>DISTRITO NACIONAL</v>
      </c>
      <c r="B116" s="28">
        <v>722</v>
      </c>
      <c r="C116" s="28" t="str">
        <f>VLOOKUP(B116,'[1]LISTADO ATM'!$A$2:$B$821,2,0)</f>
        <v xml:space="preserve">ATM Oficina Charles de Gaulle III </v>
      </c>
      <c r="D116" s="42" t="s">
        <v>17</v>
      </c>
      <c r="E116" s="43"/>
    </row>
    <row r="117" spans="1:5" ht="17.25" customHeight="1" x14ac:dyDescent="0.25">
      <c r="A117" s="28" t="str">
        <f>VLOOKUP(B117,'[1]LISTADO ATM'!$A$2:$C$821,3,0)</f>
        <v>NORTE</v>
      </c>
      <c r="B117" s="28">
        <v>857</v>
      </c>
      <c r="C117" s="28" t="str">
        <f>VLOOKUP(B117,'[1]LISTADO ATM'!$A$2:$B$821,2,0)</f>
        <v xml:space="preserve">ATM Oficina Los Alamos </v>
      </c>
      <c r="D117" s="42" t="s">
        <v>17</v>
      </c>
      <c r="E117" s="43"/>
    </row>
    <row r="118" spans="1:5" ht="17.25" customHeight="1" x14ac:dyDescent="0.25">
      <c r="A118" s="28" t="str">
        <f>VLOOKUP(B118,'[1]LISTADO ATM'!$A$2:$C$821,3,0)</f>
        <v>NORTE</v>
      </c>
      <c r="B118" s="28">
        <v>864</v>
      </c>
      <c r="C118" s="28" t="str">
        <f>VLOOKUP(B118,'[1]LISTADO ATM'!$A$2:$B$821,2,0)</f>
        <v xml:space="preserve">ATM Palmares Mall (San Francisco) </v>
      </c>
      <c r="D118" s="42" t="s">
        <v>46</v>
      </c>
      <c r="E118" s="43"/>
    </row>
    <row r="119" spans="1:5" ht="17.25" customHeight="1" x14ac:dyDescent="0.25">
      <c r="A119" s="28" t="str">
        <f>VLOOKUP(B119,'[1]LISTADO ATM'!$A$2:$C$821,3,0)</f>
        <v>DISTRITO NACIONAL</v>
      </c>
      <c r="B119" s="28">
        <v>929</v>
      </c>
      <c r="C119" s="28" t="str">
        <f>VLOOKUP(B119,'[1]LISTADO ATM'!$A$2:$B$821,2,0)</f>
        <v>ATM Autoservicio Nacional El Conde</v>
      </c>
      <c r="D119" s="42" t="s">
        <v>17</v>
      </c>
      <c r="E119" s="43"/>
    </row>
    <row r="120" spans="1:5" ht="18" x14ac:dyDescent="0.25">
      <c r="A120" s="28" t="str">
        <f>VLOOKUP(B120,'[1]LISTADO ATM'!$A$2:$C$821,3,0)</f>
        <v>DISTRITO NACIONAL</v>
      </c>
      <c r="B120" s="28">
        <v>931</v>
      </c>
      <c r="C120" s="28" t="str">
        <f>VLOOKUP(B120,'[1]LISTADO ATM'!$A$2:$B$821,2,0)</f>
        <v xml:space="preserve">ATM Autobanco Luperón I </v>
      </c>
      <c r="D120" s="42" t="s">
        <v>17</v>
      </c>
      <c r="E120" s="43"/>
    </row>
    <row r="121" spans="1:5" ht="17.25" customHeight="1" x14ac:dyDescent="0.25">
      <c r="A121" s="28" t="str">
        <f>VLOOKUP(B121,'[1]LISTADO ATM'!$A$2:$C$821,3,0)</f>
        <v>NORTE</v>
      </c>
      <c r="B121" s="28">
        <v>986</v>
      </c>
      <c r="C121" s="28" t="str">
        <f>VLOOKUP(B121,'[1]LISTADO ATM'!$A$2:$B$821,2,0)</f>
        <v xml:space="preserve">ATM S/M Jumbo (La Vega) </v>
      </c>
      <c r="D121" s="42" t="s">
        <v>17</v>
      </c>
      <c r="E121" s="43"/>
    </row>
    <row r="122" spans="1:5" ht="17.25" customHeight="1" x14ac:dyDescent="0.25">
      <c r="A122" s="28" t="str">
        <f>VLOOKUP(B122,'[1]LISTADO ATM'!$A$2:$C$821,3,0)</f>
        <v>DISTRITO NACIONAL</v>
      </c>
      <c r="B122" s="28">
        <v>165</v>
      </c>
      <c r="C122" s="28" t="str">
        <f>VLOOKUP(B122,'[1]LISTADO ATM'!$A$2:$B$821,2,0)</f>
        <v>ATM Autoservicio Megacentro</v>
      </c>
      <c r="D122" s="42" t="s">
        <v>17</v>
      </c>
      <c r="E122" s="43"/>
    </row>
    <row r="123" spans="1:5" ht="17.25" customHeight="1" x14ac:dyDescent="0.25">
      <c r="A123" s="28" t="str">
        <f>VLOOKUP(B123,'[1]LISTADO ATM'!$A$2:$C$821,3,0)</f>
        <v>ESTE</v>
      </c>
      <c r="B123" s="28">
        <v>353</v>
      </c>
      <c r="C123" s="28" t="str">
        <f>VLOOKUP(B123,'[1]LISTADO ATM'!$A$2:$B$821,2,0)</f>
        <v xml:space="preserve">ATM Estación Boulevard Juan Dolio </v>
      </c>
      <c r="D123" s="42" t="s">
        <v>17</v>
      </c>
      <c r="E123" s="43"/>
    </row>
    <row r="124" spans="1:5" ht="17.25" customHeight="1" x14ac:dyDescent="0.25">
      <c r="A124" s="28" t="str">
        <f>VLOOKUP(B124,'[1]LISTADO ATM'!$A$2:$C$821,3,0)</f>
        <v>DISTRITO NACIONAL</v>
      </c>
      <c r="B124" s="28">
        <v>493</v>
      </c>
      <c r="C124" s="28" t="str">
        <f>VLOOKUP(B124,'[1]LISTADO ATM'!$A$2:$B$821,2,0)</f>
        <v xml:space="preserve">ATM Oficina Haina Occidental II </v>
      </c>
      <c r="D124" s="42" t="s">
        <v>17</v>
      </c>
      <c r="E124" s="43"/>
    </row>
    <row r="125" spans="1:5" ht="17.25" customHeight="1" x14ac:dyDescent="0.25">
      <c r="A125" s="28" t="str">
        <f>VLOOKUP(B125,'[1]LISTADO ATM'!$A$2:$C$821,3,0)</f>
        <v>DISTRITO NACIONAL</v>
      </c>
      <c r="B125" s="28">
        <v>678</v>
      </c>
      <c r="C125" s="28" t="str">
        <f>VLOOKUP(B125,'[1]LISTADO ATM'!$A$2:$B$821,2,0)</f>
        <v>ATM Eco Petroleo San Isidro</v>
      </c>
      <c r="D125" s="42" t="s">
        <v>46</v>
      </c>
      <c r="E125" s="43"/>
    </row>
    <row r="126" spans="1:5" ht="17.25" customHeight="1" x14ac:dyDescent="0.25">
      <c r="A126" s="28" t="str">
        <f>VLOOKUP(B126,'[1]LISTADO ATM'!$A$2:$C$821,3,0)</f>
        <v>ESTE</v>
      </c>
      <c r="B126" s="28">
        <v>673</v>
      </c>
      <c r="C126" s="28" t="str">
        <f>VLOOKUP(B126,'[1]LISTADO ATM'!$A$2:$B$821,2,0)</f>
        <v>ATM Clínica Dr. Cruz Jiminián</v>
      </c>
      <c r="D126" s="42" t="s">
        <v>17</v>
      </c>
      <c r="E126" s="43"/>
    </row>
    <row r="127" spans="1:5" ht="18.75" thickBot="1" x14ac:dyDescent="0.3">
      <c r="A127" s="3"/>
      <c r="B127" s="37">
        <f>COUNT(B100:B126)</f>
        <v>27</v>
      </c>
      <c r="C127" s="30"/>
      <c r="D127" s="30"/>
      <c r="E127" s="31"/>
    </row>
  </sheetData>
  <mergeCells count="39">
    <mergeCell ref="D106:E106"/>
    <mergeCell ref="D126:E12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20:E120"/>
    <mergeCell ref="D117:E117"/>
    <mergeCell ref="A1:E1"/>
    <mergeCell ref="A2:E2"/>
    <mergeCell ref="A7:E7"/>
    <mergeCell ref="C14:E14"/>
    <mergeCell ref="A11:E11"/>
    <mergeCell ref="C9:E9"/>
    <mergeCell ref="D103:E103"/>
    <mergeCell ref="D104:E104"/>
    <mergeCell ref="D102:E102"/>
    <mergeCell ref="D125:E125"/>
    <mergeCell ref="A16:E16"/>
    <mergeCell ref="A95:B95"/>
    <mergeCell ref="D105:E105"/>
    <mergeCell ref="D101:E101"/>
    <mergeCell ref="D100:E100"/>
    <mergeCell ref="A98:E98"/>
    <mergeCell ref="D99:E99"/>
    <mergeCell ref="A63:E63"/>
    <mergeCell ref="A81:E81"/>
    <mergeCell ref="D124:E124"/>
    <mergeCell ref="D118:E118"/>
    <mergeCell ref="D119:E119"/>
    <mergeCell ref="D121:E121"/>
    <mergeCell ref="D122:E122"/>
    <mergeCell ref="D123:E123"/>
  </mergeCells>
  <phoneticPr fontId="11" type="noConversion"/>
  <conditionalFormatting sqref="E63">
    <cfRule type="duplicateValues" dxfId="133" priority="557"/>
  </conditionalFormatting>
  <conditionalFormatting sqref="E63">
    <cfRule type="duplicateValues" dxfId="132" priority="556"/>
  </conditionalFormatting>
  <conditionalFormatting sqref="E63">
    <cfRule type="duplicateValues" dxfId="131" priority="555"/>
  </conditionalFormatting>
  <conditionalFormatting sqref="E127 E79:E81 E61:E62 E1:E7 E93:E99 E10:E11 E14:E16">
    <cfRule type="duplicateValues" dxfId="130" priority="554"/>
  </conditionalFormatting>
  <conditionalFormatting sqref="E127 E61:E63 E1:E7 E79:E81 E93:E99 E10:E11 E14:E16">
    <cfRule type="duplicateValues" dxfId="129" priority="552"/>
    <cfRule type="duplicateValues" dxfId="128" priority="553"/>
  </conditionalFormatting>
  <conditionalFormatting sqref="E127 E1:E7 E61:E63 E79:E81 E93:E99 E10:E11 E14:E16">
    <cfRule type="duplicateValues" dxfId="127" priority="551"/>
  </conditionalFormatting>
  <conditionalFormatting sqref="E9">
    <cfRule type="duplicateValues" dxfId="126" priority="319"/>
  </conditionalFormatting>
  <conditionalFormatting sqref="E9">
    <cfRule type="duplicateValues" dxfId="125" priority="317"/>
    <cfRule type="duplicateValues" dxfId="124" priority="318"/>
  </conditionalFormatting>
  <conditionalFormatting sqref="E9">
    <cfRule type="duplicateValues" dxfId="123" priority="316"/>
  </conditionalFormatting>
  <conditionalFormatting sqref="E101">
    <cfRule type="duplicateValues" dxfId="122" priority="245"/>
  </conditionalFormatting>
  <conditionalFormatting sqref="E101">
    <cfRule type="duplicateValues" dxfId="121" priority="246"/>
    <cfRule type="duplicateValues" dxfId="120" priority="247"/>
  </conditionalFormatting>
  <conditionalFormatting sqref="E105">
    <cfRule type="duplicateValues" dxfId="119" priority="235"/>
  </conditionalFormatting>
  <conditionalFormatting sqref="E105">
    <cfRule type="duplicateValues" dxfId="118" priority="236"/>
    <cfRule type="duplicateValues" dxfId="117" priority="237"/>
  </conditionalFormatting>
  <conditionalFormatting sqref="E102">
    <cfRule type="duplicateValues" dxfId="116" priority="7242"/>
  </conditionalFormatting>
  <conditionalFormatting sqref="E102">
    <cfRule type="duplicateValues" dxfId="115" priority="7243"/>
    <cfRule type="duplicateValues" dxfId="114" priority="7244"/>
  </conditionalFormatting>
  <conditionalFormatting sqref="E120 E103:E104">
    <cfRule type="duplicateValues" dxfId="113" priority="223"/>
  </conditionalFormatting>
  <conditionalFormatting sqref="E120 E103:E104">
    <cfRule type="duplicateValues" dxfId="112" priority="224"/>
    <cfRule type="duplicateValues" dxfId="111" priority="225"/>
  </conditionalFormatting>
  <conditionalFormatting sqref="B127:B1048576 B88 B33:B47 B1:B17 B58:B64 B93:B99 B69:B82">
    <cfRule type="duplicateValues" dxfId="110" priority="222"/>
  </conditionalFormatting>
  <conditionalFormatting sqref="G21:G24">
    <cfRule type="duplicateValues" dxfId="109" priority="7384"/>
  </conditionalFormatting>
  <conditionalFormatting sqref="B127:B1048576">
    <cfRule type="duplicateValues" dxfId="108" priority="212"/>
  </conditionalFormatting>
  <conditionalFormatting sqref="B87">
    <cfRule type="duplicateValues" dxfId="107" priority="180"/>
  </conditionalFormatting>
  <conditionalFormatting sqref="B21:B23">
    <cfRule type="duplicateValues" dxfId="106" priority="169"/>
  </conditionalFormatting>
  <conditionalFormatting sqref="B24">
    <cfRule type="duplicateValues" dxfId="105" priority="168"/>
  </conditionalFormatting>
  <conditionalFormatting sqref="B32">
    <cfRule type="duplicateValues" dxfId="104" priority="165"/>
  </conditionalFormatting>
  <conditionalFormatting sqref="B32">
    <cfRule type="duplicateValues" dxfId="103" priority="164"/>
  </conditionalFormatting>
  <conditionalFormatting sqref="E21:E23">
    <cfRule type="duplicateValues" dxfId="102" priority="156"/>
  </conditionalFormatting>
  <conditionalFormatting sqref="E21:E23">
    <cfRule type="duplicateValues" dxfId="101" priority="153"/>
    <cfRule type="duplicateValues" dxfId="100" priority="154"/>
    <cfRule type="duplicateValues" dxfId="99" priority="155"/>
  </conditionalFormatting>
  <conditionalFormatting sqref="E24">
    <cfRule type="duplicateValues" dxfId="98" priority="152"/>
  </conditionalFormatting>
  <conditionalFormatting sqref="E24">
    <cfRule type="duplicateValues" dxfId="97" priority="149"/>
    <cfRule type="duplicateValues" dxfId="96" priority="150"/>
    <cfRule type="duplicateValues" dxfId="95" priority="151"/>
  </conditionalFormatting>
  <conditionalFormatting sqref="E32">
    <cfRule type="duplicateValues" dxfId="94" priority="143"/>
  </conditionalFormatting>
  <conditionalFormatting sqref="E32">
    <cfRule type="duplicateValues" dxfId="93" priority="142"/>
  </conditionalFormatting>
  <conditionalFormatting sqref="E32">
    <cfRule type="duplicateValues" dxfId="92" priority="139"/>
    <cfRule type="duplicateValues" dxfId="91" priority="140"/>
    <cfRule type="duplicateValues" dxfId="90" priority="141"/>
  </conditionalFormatting>
  <conditionalFormatting sqref="B83:B87">
    <cfRule type="duplicateValues" dxfId="89" priority="7491"/>
  </conditionalFormatting>
  <conditionalFormatting sqref="E83:E87">
    <cfRule type="duplicateValues" dxfId="88" priority="7494"/>
  </conditionalFormatting>
  <conditionalFormatting sqref="E83:E87">
    <cfRule type="duplicateValues" dxfId="87" priority="7497"/>
    <cfRule type="duplicateValues" dxfId="86" priority="7498"/>
    <cfRule type="duplicateValues" dxfId="85" priority="7499"/>
  </conditionalFormatting>
  <conditionalFormatting sqref="B93:B1048576 B1:B88">
    <cfRule type="duplicateValues" dxfId="84" priority="136"/>
  </conditionalFormatting>
  <conditionalFormatting sqref="E107">
    <cfRule type="duplicateValues" dxfId="83" priority="122"/>
  </conditionalFormatting>
  <conditionalFormatting sqref="E107">
    <cfRule type="duplicateValues" dxfId="82" priority="123"/>
    <cfRule type="duplicateValues" dxfId="81" priority="124"/>
  </conditionalFormatting>
  <conditionalFormatting sqref="E108">
    <cfRule type="duplicateValues" dxfId="80" priority="119"/>
  </conditionalFormatting>
  <conditionalFormatting sqref="E108">
    <cfRule type="duplicateValues" dxfId="79" priority="120"/>
    <cfRule type="duplicateValues" dxfId="78" priority="121"/>
  </conditionalFormatting>
  <conditionalFormatting sqref="E109">
    <cfRule type="duplicateValues" dxfId="77" priority="116"/>
  </conditionalFormatting>
  <conditionalFormatting sqref="E109">
    <cfRule type="duplicateValues" dxfId="76" priority="117"/>
    <cfRule type="duplicateValues" dxfId="75" priority="118"/>
  </conditionalFormatting>
  <conditionalFormatting sqref="E111">
    <cfRule type="duplicateValues" dxfId="74" priority="112"/>
  </conditionalFormatting>
  <conditionalFormatting sqref="E111">
    <cfRule type="duplicateValues" dxfId="73" priority="113"/>
    <cfRule type="duplicateValues" dxfId="72" priority="114"/>
  </conditionalFormatting>
  <conditionalFormatting sqref="E112">
    <cfRule type="duplicateValues" dxfId="71" priority="109"/>
  </conditionalFormatting>
  <conditionalFormatting sqref="E112">
    <cfRule type="duplicateValues" dxfId="70" priority="110"/>
    <cfRule type="duplicateValues" dxfId="69" priority="111"/>
  </conditionalFormatting>
  <conditionalFormatting sqref="E115">
    <cfRule type="duplicateValues" dxfId="68" priority="103"/>
  </conditionalFormatting>
  <conditionalFormatting sqref="E115">
    <cfRule type="duplicateValues" dxfId="67" priority="104"/>
    <cfRule type="duplicateValues" dxfId="66" priority="105"/>
  </conditionalFormatting>
  <conditionalFormatting sqref="B48:B57 B25:B31">
    <cfRule type="duplicateValues" dxfId="65" priority="7567"/>
  </conditionalFormatting>
  <conditionalFormatting sqref="E48:E57 E25:E31">
    <cfRule type="duplicateValues" dxfId="64" priority="7571"/>
  </conditionalFormatting>
  <conditionalFormatting sqref="E48:E57 E25:E31">
    <cfRule type="duplicateValues" dxfId="63" priority="7575"/>
    <cfRule type="duplicateValues" dxfId="62" priority="7576"/>
    <cfRule type="duplicateValues" dxfId="61" priority="7577"/>
  </conditionalFormatting>
  <conditionalFormatting sqref="E116">
    <cfRule type="duplicateValues" dxfId="60" priority="100"/>
  </conditionalFormatting>
  <conditionalFormatting sqref="E116">
    <cfRule type="duplicateValues" dxfId="59" priority="101"/>
    <cfRule type="duplicateValues" dxfId="58" priority="102"/>
  </conditionalFormatting>
  <conditionalFormatting sqref="E117">
    <cfRule type="duplicateValues" dxfId="57" priority="97"/>
  </conditionalFormatting>
  <conditionalFormatting sqref="E117">
    <cfRule type="duplicateValues" dxfId="56" priority="98"/>
    <cfRule type="duplicateValues" dxfId="55" priority="99"/>
  </conditionalFormatting>
  <conditionalFormatting sqref="E119">
    <cfRule type="duplicateValues" dxfId="54" priority="94"/>
  </conditionalFormatting>
  <conditionalFormatting sqref="E119">
    <cfRule type="duplicateValues" dxfId="53" priority="95"/>
    <cfRule type="duplicateValues" dxfId="52" priority="96"/>
  </conditionalFormatting>
  <conditionalFormatting sqref="E121">
    <cfRule type="duplicateValues" dxfId="51" priority="91"/>
  </conditionalFormatting>
  <conditionalFormatting sqref="E121">
    <cfRule type="duplicateValues" dxfId="50" priority="92"/>
    <cfRule type="duplicateValues" dxfId="49" priority="93"/>
  </conditionalFormatting>
  <conditionalFormatting sqref="E122">
    <cfRule type="duplicateValues" dxfId="48" priority="88"/>
  </conditionalFormatting>
  <conditionalFormatting sqref="E122">
    <cfRule type="duplicateValues" dxfId="47" priority="89"/>
    <cfRule type="duplicateValues" dxfId="46" priority="90"/>
  </conditionalFormatting>
  <conditionalFormatting sqref="E123">
    <cfRule type="duplicateValues" dxfId="45" priority="85"/>
  </conditionalFormatting>
  <conditionalFormatting sqref="E123">
    <cfRule type="duplicateValues" dxfId="44" priority="86"/>
    <cfRule type="duplicateValues" dxfId="43" priority="87"/>
  </conditionalFormatting>
  <conditionalFormatting sqref="E124">
    <cfRule type="duplicateValues" dxfId="42" priority="82"/>
  </conditionalFormatting>
  <conditionalFormatting sqref="E124">
    <cfRule type="duplicateValues" dxfId="41" priority="83"/>
    <cfRule type="duplicateValues" dxfId="40" priority="84"/>
  </conditionalFormatting>
  <conditionalFormatting sqref="E126 E106">
    <cfRule type="duplicateValues" dxfId="39" priority="7632"/>
  </conditionalFormatting>
  <conditionalFormatting sqref="E126 E106">
    <cfRule type="duplicateValues" dxfId="38" priority="7634"/>
    <cfRule type="duplicateValues" dxfId="37" priority="7635"/>
  </conditionalFormatting>
  <conditionalFormatting sqref="B89">
    <cfRule type="duplicateValues" dxfId="36" priority="16"/>
  </conditionalFormatting>
  <conditionalFormatting sqref="B89">
    <cfRule type="duplicateValues" dxfId="35" priority="15"/>
  </conditionalFormatting>
  <conditionalFormatting sqref="B89">
    <cfRule type="duplicateValues" dxfId="34" priority="14"/>
  </conditionalFormatting>
  <conditionalFormatting sqref="B89">
    <cfRule type="duplicateValues" dxfId="33" priority="13"/>
  </conditionalFormatting>
  <conditionalFormatting sqref="B90">
    <cfRule type="duplicateValues" dxfId="32" priority="12"/>
  </conditionalFormatting>
  <conditionalFormatting sqref="B90">
    <cfRule type="duplicateValues" dxfId="31" priority="11"/>
  </conditionalFormatting>
  <conditionalFormatting sqref="B90">
    <cfRule type="duplicateValues" dxfId="30" priority="10"/>
  </conditionalFormatting>
  <conditionalFormatting sqref="B90">
    <cfRule type="duplicateValues" dxfId="29" priority="9"/>
  </conditionalFormatting>
  <conditionalFormatting sqref="B91">
    <cfRule type="duplicateValues" dxfId="28" priority="8"/>
  </conditionalFormatting>
  <conditionalFormatting sqref="B91">
    <cfRule type="duplicateValues" dxfId="27" priority="7"/>
  </conditionalFormatting>
  <conditionalFormatting sqref="B91">
    <cfRule type="duplicateValues" dxfId="26" priority="6"/>
  </conditionalFormatting>
  <conditionalFormatting sqref="B91">
    <cfRule type="duplicateValues" dxfId="25" priority="5"/>
  </conditionalFormatting>
  <conditionalFormatting sqref="B92">
    <cfRule type="duplicateValues" dxfId="24" priority="4"/>
  </conditionalFormatting>
  <conditionalFormatting sqref="B92">
    <cfRule type="duplicateValues" dxfId="23" priority="3"/>
  </conditionalFormatting>
  <conditionalFormatting sqref="B92">
    <cfRule type="duplicateValues" dxfId="22" priority="2"/>
  </conditionalFormatting>
  <conditionalFormatting sqref="B92">
    <cfRule type="duplicateValues" dxfId="21" priority="1"/>
  </conditionalFormatting>
  <conditionalFormatting sqref="B65:B68">
    <cfRule type="duplicateValues" dxfId="20" priority="7736"/>
  </conditionalFormatting>
  <conditionalFormatting sqref="E65:E68">
    <cfRule type="duplicateValues" dxfId="19" priority="7737"/>
    <cfRule type="duplicateValues" dxfId="18" priority="7738"/>
    <cfRule type="duplicateValues" dxfId="17" priority="7739"/>
  </conditionalFormatting>
  <conditionalFormatting sqref="E65:E68">
    <cfRule type="duplicateValues" dxfId="16" priority="7740"/>
  </conditionalFormatting>
  <conditionalFormatting sqref="E100">
    <cfRule type="duplicateValues" dxfId="15" priority="7810"/>
  </conditionalFormatting>
  <conditionalFormatting sqref="E100">
    <cfRule type="duplicateValues" dxfId="14" priority="7811"/>
    <cfRule type="duplicateValues" dxfId="13" priority="7812"/>
  </conditionalFormatting>
  <conditionalFormatting sqref="B100:B126">
    <cfRule type="duplicateValues" dxfId="12" priority="7822"/>
  </conditionalFormatting>
  <conditionalFormatting sqref="B33:B47 B58:B60">
    <cfRule type="duplicateValues" dxfId="11" priority="7858"/>
  </conditionalFormatting>
  <conditionalFormatting sqref="B18:B23">
    <cfRule type="duplicateValues" dxfId="10" priority="7860"/>
  </conditionalFormatting>
  <conditionalFormatting sqref="B18:B24">
    <cfRule type="duplicateValues" dxfId="9" priority="7861"/>
  </conditionalFormatting>
  <conditionalFormatting sqref="E18:E24">
    <cfRule type="duplicateValues" dxfId="8" priority="7862"/>
  </conditionalFormatting>
  <conditionalFormatting sqref="G25:G60 G19:G20">
    <cfRule type="duplicateValues" dxfId="7" priority="7870"/>
  </conditionalFormatting>
  <conditionalFormatting sqref="B18:B20">
    <cfRule type="duplicateValues" dxfId="6" priority="7872"/>
  </conditionalFormatting>
  <conditionalFormatting sqref="E18:E20">
    <cfRule type="duplicateValues" dxfId="5" priority="7873"/>
  </conditionalFormatting>
  <conditionalFormatting sqref="E18:E20">
    <cfRule type="duplicateValues" dxfId="4" priority="7874"/>
    <cfRule type="duplicateValues" dxfId="3" priority="7875"/>
    <cfRule type="duplicateValues" dxfId="2" priority="7876"/>
  </conditionalFormatting>
  <conditionalFormatting sqref="B88">
    <cfRule type="duplicateValues" dxfId="1" priority="7901"/>
  </conditionalFormatting>
  <conditionalFormatting sqref="B69:B78">
    <cfRule type="duplicateValues" dxfId="0" priority="794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2021-05-02T10:15:20Z</dcterms:modified>
</cp:coreProperties>
</file>