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1\"/>
    </mc:Choice>
  </mc:AlternateContent>
  <bookViews>
    <workbookView xWindow="0" yWindow="0" windowWidth="19200" windowHeight="81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C39" i="1"/>
  <c r="C40" i="1"/>
  <c r="C41" i="1"/>
  <c r="C42" i="1"/>
  <c r="C43" i="1"/>
  <c r="C44" i="1"/>
  <c r="C85" i="1"/>
  <c r="C86" i="1"/>
  <c r="C87" i="1"/>
  <c r="A85" i="1"/>
  <c r="A86" i="1"/>
  <c r="A87" i="1"/>
  <c r="B45" i="1"/>
  <c r="B88" i="1"/>
  <c r="A37" i="1"/>
  <c r="A38" i="1"/>
  <c r="C37" i="1"/>
  <c r="C38" i="1"/>
  <c r="B60" i="1"/>
  <c r="A34" i="1"/>
  <c r="A35" i="1"/>
  <c r="A36" i="1"/>
  <c r="C34" i="1"/>
  <c r="C35" i="1"/>
  <c r="C36" i="1"/>
  <c r="A58" i="1"/>
  <c r="A59" i="1"/>
  <c r="C58" i="1"/>
  <c r="C59" i="1"/>
  <c r="A81" i="1"/>
  <c r="A82" i="1"/>
  <c r="A83" i="1"/>
  <c r="A84" i="1"/>
  <c r="C81" i="1"/>
  <c r="C82" i="1"/>
  <c r="C83" i="1"/>
  <c r="C84" i="1"/>
  <c r="A31" i="1"/>
  <c r="A32" i="1"/>
  <c r="A33" i="1"/>
  <c r="C33" i="1"/>
  <c r="C31" i="1"/>
  <c r="C32" i="1"/>
  <c r="C66" i="1" l="1"/>
  <c r="A66" i="1"/>
  <c r="C65" i="1"/>
  <c r="A65" i="1"/>
  <c r="C53" i="1"/>
  <c r="A53" i="1"/>
  <c r="C52" i="1"/>
  <c r="A52" i="1"/>
  <c r="C51" i="1"/>
  <c r="A51" i="1"/>
  <c r="C50" i="1"/>
  <c r="A50" i="1"/>
  <c r="B10" i="1" l="1"/>
  <c r="B67" i="1"/>
  <c r="C80" i="1"/>
  <c r="A80" i="1"/>
  <c r="C79" i="1"/>
  <c r="A79" i="1"/>
  <c r="C64" i="1"/>
  <c r="A64" i="1"/>
  <c r="C27" i="1"/>
  <c r="A27" i="1"/>
  <c r="C26" i="1"/>
  <c r="A26" i="1"/>
  <c r="C25" i="1"/>
  <c r="A25" i="1"/>
  <c r="C24" i="1"/>
  <c r="A24" i="1"/>
  <c r="C23" i="1"/>
  <c r="A23" i="1"/>
  <c r="C74" i="1"/>
  <c r="A74" i="1"/>
  <c r="A29" i="1" l="1"/>
  <c r="A30" i="1"/>
  <c r="C29" i="1"/>
  <c r="C30" i="1"/>
  <c r="A57" i="1"/>
  <c r="C57" i="1"/>
  <c r="A28" i="1" l="1"/>
  <c r="C28" i="1"/>
  <c r="B15" i="1"/>
  <c r="A78" i="1"/>
  <c r="C78" i="1"/>
  <c r="A75" i="1" l="1"/>
  <c r="A76" i="1"/>
  <c r="A77" i="1"/>
  <c r="C75" i="1"/>
  <c r="C76" i="1"/>
  <c r="C77" i="1"/>
  <c r="A21" i="1"/>
  <c r="A22" i="1"/>
  <c r="C21" i="1"/>
  <c r="C22" i="1"/>
  <c r="A56" i="1" l="1"/>
  <c r="C56" i="1"/>
  <c r="A55" i="1"/>
  <c r="C55" i="1"/>
  <c r="A20" i="1"/>
  <c r="C20" i="1"/>
  <c r="A54" i="1" l="1"/>
  <c r="C54" i="1"/>
  <c r="C14" i="1" l="1"/>
  <c r="A14" i="1"/>
  <c r="C49" i="1" l="1"/>
  <c r="A49" i="1"/>
  <c r="C19" i="1"/>
  <c r="A19" i="1"/>
  <c r="A70" i="1" l="1"/>
  <c r="F2" i="3"/>
</calcChain>
</file>

<file path=xl/sharedStrings.xml><?xml version="1.0" encoding="utf-8"?>
<sst xmlns="http://schemas.openxmlformats.org/spreadsheetml/2006/main" count="994" uniqueCount="44">
  <si>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</si>
  <si>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</si>
  <si>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</si>
  <si>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</si>
  <si>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</si>
  <si>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</si>
  <si>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</si>
  <si>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</si>
  <si>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</si>
  <si>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</si>
  <si>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</si>
  <si>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</si>
  <si>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</si>
  <si>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</si>
  <si>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</si>
  <si>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</si>
  <si>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</si>
  <si>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</si>
  <si>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</si>
  <si>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</si>
  <si>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</si>
  <si>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</si>
  <si>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</si>
  <si>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Abastecido</t>
  </si>
  <si>
    <t>Atendido</t>
  </si>
  <si>
    <t>SUR</t>
  </si>
  <si>
    <t xml:space="preserve">ATM Oficina Neiba II </t>
  </si>
  <si>
    <t>3335870516</t>
  </si>
  <si>
    <t>3335871159</t>
  </si>
  <si>
    <t>3335871202</t>
  </si>
  <si>
    <t>3335871509</t>
  </si>
  <si>
    <t>3335871591</t>
  </si>
  <si>
    <t>3335871615</t>
  </si>
  <si>
    <t>3335871636</t>
  </si>
  <si>
    <t>3335871639</t>
  </si>
  <si>
    <t>3335870044</t>
  </si>
  <si>
    <t>3335870710</t>
  </si>
  <si>
    <t>3335871715</t>
  </si>
  <si>
    <t>3335871750</t>
  </si>
  <si>
    <t>3335871792</t>
  </si>
  <si>
    <t>3335871622</t>
  </si>
  <si>
    <t>3335871628</t>
  </si>
  <si>
    <t>3335871808</t>
  </si>
  <si>
    <t>1 Gavetas Vacias + 2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</si>
</sst>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48" zoomScale="85" zoomScaleNormal="85" workbookViewId="0">
      <selection activeCell="E56" sqref="E56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4.7109375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44316.708333333336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44317.25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 t="s">
        <v>25</v>
      </c>
      <c r="B9" s="28"/>
      <c r="C9" s="28" t="s">
        <v>26</v>
      </c>
      <c r="D9" s="16" t="s">
        <v>23</v>
      </c>
      <c r="E9" s="41"/>
    </row>
    <row r="10" spans="1:5" ht="18.75" thickBot="1" x14ac:dyDescent="0.3">
      <c r="A10" s="3" t="s">
        <v>11</v>
      </c>
      <c r="B10" s="37">
        <f>COUNT(B9:B9)</f>
        <v>0</v>
      </c>
      <c r="C10" s="51"/>
      <c r="D10" s="52"/>
      <c r="E10" s="53"/>
    </row>
    <row r="11" spans="1:5" x14ac:dyDescent="0.25">
      <c r="B11" s="5"/>
      <c r="E11" s="5"/>
    </row>
    <row r="12" spans="1:5" ht="18" x14ac:dyDescent="0.25">
      <c r="A12" s="48" t="s">
        <v>16</v>
      </c>
      <c r="B12" s="49"/>
      <c r="C12" s="49"/>
      <c r="D12" s="49"/>
      <c r="E12" s="50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28" t="e">
        <f>VLOOKUP(B14,'[1]LISTADO ATM'!$A$2:$B$821,2,0)</f>
        <v>#N/A</v>
      </c>
      <c r="D14" s="16" t="s">
        <v>24</v>
      </c>
      <c r="E14" s="34"/>
    </row>
    <row r="15" spans="1:5" ht="18.75" thickBot="1" x14ac:dyDescent="0.3">
      <c r="A15" s="3" t="s">
        <v>11</v>
      </c>
      <c r="B15" s="37">
        <f>COUNT(B14:B14)</f>
        <v>0</v>
      </c>
      <c r="C15" s="51"/>
      <c r="D15" s="52"/>
      <c r="E15" s="53"/>
    </row>
    <row r="16" spans="1:5" ht="15.75" thickBot="1" x14ac:dyDescent="0.3">
      <c r="B16" s="5"/>
      <c r="E16" s="5"/>
    </row>
    <row r="17" spans="1:5" ht="18.75" thickBot="1" x14ac:dyDescent="0.3">
      <c r="A17" s="54" t="s">
        <v>14</v>
      </c>
      <c r="B17" s="55"/>
      <c r="C17" s="55"/>
      <c r="D17" s="55"/>
      <c r="E17" s="5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5" t="str">
        <f>VLOOKUP(B19,'[1]LISTADO ATM'!$A$2:$C$821,3,0)</f>
        <v>DISTRITO NACIONAL</v>
      </c>
      <c r="B19" s="28">
        <v>486</v>
      </c>
      <c r="C19" s="28" t="str">
        <f>VLOOKUP(B19,'[1]LISTADO ATM'!$A$2:$B$821,2,0)</f>
        <v xml:space="preserve">ATM Olé La Caleta </v>
      </c>
      <c r="D19" s="15" t="s">
        <v>10</v>
      </c>
      <c r="E19" s="34" t="s">
        <v>22</v>
      </c>
    </row>
    <row r="20" spans="1:5" ht="18" x14ac:dyDescent="0.25">
      <c r="A20" s="35" t="str">
        <f>VLOOKUP(B20,'[1]LISTADO ATM'!$A$2:$C$821,3,0)</f>
        <v>SUR</v>
      </c>
      <c r="B20" s="28">
        <v>619</v>
      </c>
      <c r="C20" s="28" t="str">
        <f>VLOOKUP(B20,'[1]LISTADO ATM'!$A$2:$B$821,2,0)</f>
        <v xml:space="preserve">ATM Academia P.N. Hatillo (San Cristóbal) </v>
      </c>
      <c r="D20" s="15" t="s">
        <v>10</v>
      </c>
      <c r="E20" s="34" t="s">
        <v>27</v>
      </c>
    </row>
    <row r="21" spans="1:5" ht="18" x14ac:dyDescent="0.25">
      <c r="A21" s="35" t="str">
        <f>VLOOKUP(B21,'[1]LISTADO ATM'!$A$2:$C$821,3,0)</f>
        <v>ESTE</v>
      </c>
      <c r="B21" s="28">
        <v>934</v>
      </c>
      <c r="C21" s="28" t="str">
        <f>VLOOKUP(B21,'[1]LISTADO ATM'!$A$2:$B$821,2,0)</f>
        <v>ATM Hotel Dreams La Romana</v>
      </c>
      <c r="D21" s="15" t="s">
        <v>10</v>
      </c>
      <c r="E21" s="41" t="s">
        <v>28</v>
      </c>
    </row>
    <row r="22" spans="1:5" ht="18" x14ac:dyDescent="0.25">
      <c r="A22" s="35" t="str">
        <f>VLOOKUP(B22,'[1]LISTADO ATM'!$A$2:$C$821,3,0)</f>
        <v>DISTRITO NACIONAL</v>
      </c>
      <c r="B22" s="28">
        <v>378</v>
      </c>
      <c r="C22" s="28" t="str">
        <f>VLOOKUP(B22,'[1]LISTADO ATM'!$A$2:$B$821,2,0)</f>
        <v>ATM UNP Villa Flores</v>
      </c>
      <c r="D22" s="15" t="s">
        <v>10</v>
      </c>
      <c r="E22" s="41" t="s">
        <v>29</v>
      </c>
    </row>
    <row r="23" spans="1:5" ht="18" x14ac:dyDescent="0.25">
      <c r="A23" s="35" t="str">
        <f>VLOOKUP(B23,'[1]LISTADO ATM'!$A$2:$C$821,3,0)</f>
        <v>DISTRITO NACIONAL</v>
      </c>
      <c r="B23" s="28">
        <v>563</v>
      </c>
      <c r="C23" s="28" t="str">
        <f>VLOOKUP(B23,'[1]LISTADO ATM'!$A$2:$B$821,2,0)</f>
        <v xml:space="preserve">ATM Base Aérea San Isidro </v>
      </c>
      <c r="D23" s="15" t="s">
        <v>10</v>
      </c>
      <c r="E23" s="41">
        <v>3335871478</v>
      </c>
    </row>
    <row r="24" spans="1:5" ht="18" x14ac:dyDescent="0.25">
      <c r="A24" s="35" t="str">
        <f>VLOOKUP(B24,'[1]LISTADO ATM'!$A$2:$C$821,3,0)</f>
        <v>DISTRITO NACIONAL</v>
      </c>
      <c r="B24" s="28">
        <v>617</v>
      </c>
      <c r="C24" s="28" t="str">
        <f>VLOOKUP(B24,'[1]LISTADO ATM'!$A$2:$B$821,2,0)</f>
        <v xml:space="preserve">ATM Guardia Presidencial </v>
      </c>
      <c r="D24" s="15" t="s">
        <v>10</v>
      </c>
      <c r="E24" s="41">
        <v>3335871505</v>
      </c>
    </row>
    <row r="25" spans="1:5" ht="18" x14ac:dyDescent="0.25">
      <c r="A25" s="35" t="str">
        <f>VLOOKUP(B25,'[1]LISTADO ATM'!$A$2:$C$821,3,0)</f>
        <v>DISTRITO NACIONAL</v>
      </c>
      <c r="B25" s="28">
        <v>701</v>
      </c>
      <c r="C25" s="28" t="str">
        <f>VLOOKUP(B25,'[1]LISTADO ATM'!$A$2:$B$821,2,0)</f>
        <v>ATM Autoservicio Los Alcarrizos</v>
      </c>
      <c r="D25" s="15" t="s">
        <v>10</v>
      </c>
      <c r="E25" s="41" t="s">
        <v>30</v>
      </c>
    </row>
    <row r="26" spans="1:5" ht="18" x14ac:dyDescent="0.25">
      <c r="A26" s="35" t="str">
        <f>VLOOKUP(B26,'[1]LISTADO ATM'!$A$2:$C$821,3,0)</f>
        <v>DISTRITO NACIONAL</v>
      </c>
      <c r="B26" s="28">
        <v>183</v>
      </c>
      <c r="C26" s="28" t="str">
        <f>VLOOKUP(B26,'[1]LISTADO ATM'!$A$2:$B$821,2,0)</f>
        <v>ATM Estación Nativa Km. 22 Aut. Duarte.</v>
      </c>
      <c r="D26" s="15" t="s">
        <v>10</v>
      </c>
      <c r="E26" s="41" t="s">
        <v>31</v>
      </c>
    </row>
    <row r="27" spans="1:5" ht="18" x14ac:dyDescent="0.25">
      <c r="A27" s="35" t="str">
        <f>VLOOKUP(B27,'[1]LISTADO ATM'!$A$2:$C$821,3,0)</f>
        <v>SUR</v>
      </c>
      <c r="B27" s="28">
        <v>311</v>
      </c>
      <c r="C27" s="28" t="str">
        <f>VLOOKUP(B27,'[1]LISTADO ATM'!$A$2:$B$821,2,0)</f>
        <v>ATM Plaza Eroski</v>
      </c>
      <c r="D27" s="15" t="s">
        <v>10</v>
      </c>
      <c r="E27" s="41" t="s">
        <v>32</v>
      </c>
    </row>
    <row r="28" spans="1:5" ht="18" x14ac:dyDescent="0.25">
      <c r="A28" s="35" t="str">
        <f>VLOOKUP(B28,'[1]LISTADO ATM'!$A$2:$C$821,3,0)</f>
        <v>DISTRITO NACIONAL</v>
      </c>
      <c r="B28" s="28">
        <v>791</v>
      </c>
      <c r="C28" s="28" t="str">
        <f>VLOOKUP(B28,'[1]LISTADO ATM'!$A$2:$B$821,2,0)</f>
        <v xml:space="preserve">ATM Oficina Sans Soucí </v>
      </c>
      <c r="D28" s="15" t="s">
        <v>10</v>
      </c>
      <c r="E28" s="41" t="s">
        <v>33</v>
      </c>
    </row>
    <row r="29" spans="1:5" ht="18" x14ac:dyDescent="0.25">
      <c r="A29" s="35" t="str">
        <f>VLOOKUP(B29,'[1]LISTADO ATM'!$A$2:$C$821,3,0)</f>
        <v>DISTRITO NACIONAL</v>
      </c>
      <c r="B29" s="28">
        <v>887</v>
      </c>
      <c r="C29" s="28" t="str">
        <f>VLOOKUP(B29,'[1]LISTADO ATM'!$A$2:$B$821,2,0)</f>
        <v>ATM S/M Bravo Los Proceres</v>
      </c>
      <c r="D29" s="15" t="s">
        <v>10</v>
      </c>
      <c r="E29" s="41" t="s">
        <v>34</v>
      </c>
    </row>
    <row r="30" spans="1:5" ht="18" x14ac:dyDescent="0.25">
      <c r="A30" s="35" t="str">
        <f>VLOOKUP(B30,'[1]LISTADO ATM'!$A$2:$C$821,3,0)</f>
        <v>DISTRITO NACIONAL</v>
      </c>
      <c r="B30" s="28">
        <v>354</v>
      </c>
      <c r="C30" s="28" t="str">
        <f>VLOOKUP(B30,'[1]LISTADO ATM'!$A$2:$B$821,2,0)</f>
        <v xml:space="preserve">ATM Oficina Núñez de Cáceres II </v>
      </c>
      <c r="D30" s="15" t="s">
        <v>10</v>
      </c>
      <c r="E30" s="41">
        <v>3335871832</v>
      </c>
    </row>
    <row r="31" spans="1:5" ht="18" x14ac:dyDescent="0.25">
      <c r="A31" s="35" t="str">
        <f>VLOOKUP(B31,'[1]LISTADO ATM'!$A$2:$C$821,3,0)</f>
        <v>DISTRITO NACIONAL</v>
      </c>
      <c r="B31" s="28">
        <v>235</v>
      </c>
      <c r="C31" s="28" t="str">
        <f>VLOOKUP(B31,'[1]LISTADO ATM'!$A$2:$B$821,2,0)</f>
        <v xml:space="preserve">ATM Oficina Multicentro La Sirena San Isidro </v>
      </c>
      <c r="D31" s="15" t="s">
        <v>10</v>
      </c>
      <c r="E31" s="41">
        <v>3335871833</v>
      </c>
    </row>
    <row r="32" spans="1:5" ht="18" x14ac:dyDescent="0.25">
      <c r="A32" s="35" t="str">
        <f>VLOOKUP(B32,'[1]LISTADO ATM'!$A$2:$C$821,3,0)</f>
        <v>DISTRITO NACIONAL</v>
      </c>
      <c r="B32" s="28">
        <v>359</v>
      </c>
      <c r="C32" s="28" t="str">
        <f>VLOOKUP(B32,'[1]LISTADO ATM'!$A$2:$B$821,2,0)</f>
        <v>ATM S/M Bravo Ozama</v>
      </c>
      <c r="D32" s="15" t="s">
        <v>10</v>
      </c>
      <c r="E32" s="41">
        <v>3335871834</v>
      </c>
    </row>
    <row r="33" spans="1:5" ht="18" x14ac:dyDescent="0.25">
      <c r="A33" s="35" t="str">
        <f>VLOOKUP(B33,'[1]LISTADO ATM'!$A$2:$C$821,3,0)</f>
        <v>DISTRITO NACIONAL</v>
      </c>
      <c r="B33" s="28">
        <v>377</v>
      </c>
      <c r="C33" s="28" t="str">
        <f>VLOOKUP(B33,'[1]LISTADO ATM'!$A$2:$B$821,2,0)</f>
        <v>ATM Estación del Metro Eduardo Brito</v>
      </c>
      <c r="D33" s="15" t="s">
        <v>10</v>
      </c>
      <c r="E33" s="41">
        <v>3335871835</v>
      </c>
    </row>
    <row r="34" spans="1:5" ht="18" x14ac:dyDescent="0.25">
      <c r="A34" s="35" t="str">
        <f>VLOOKUP(B34,'[1]LISTADO ATM'!$A$2:$C$821,3,0)</f>
        <v>SUR</v>
      </c>
      <c r="B34" s="28">
        <v>615</v>
      </c>
      <c r="C34" s="28" t="str">
        <f>VLOOKUP(B34,'[1]LISTADO ATM'!$A$2:$B$821,2,0)</f>
        <v xml:space="preserve">ATM Estación Sunix Cabral (Barahona) </v>
      </c>
      <c r="D34" s="15" t="s">
        <v>10</v>
      </c>
      <c r="E34" s="41">
        <v>3335871836</v>
      </c>
    </row>
    <row r="35" spans="1:5" ht="18" x14ac:dyDescent="0.25">
      <c r="A35" s="35" t="str">
        <f>VLOOKUP(B35,'[1]LISTADO ATM'!$A$2:$C$821,3,0)</f>
        <v>ESTE</v>
      </c>
      <c r="B35" s="28">
        <v>634</v>
      </c>
      <c r="C35" s="28" t="str">
        <f>VLOOKUP(B35,'[1]LISTADO ATM'!$A$2:$B$821,2,0)</f>
        <v xml:space="preserve">ATM Ayuntamiento Los Llanos (SPM) </v>
      </c>
      <c r="D35" s="15" t="s">
        <v>10</v>
      </c>
      <c r="E35" s="41">
        <v>3335871837</v>
      </c>
    </row>
    <row r="36" spans="1:5" ht="18" x14ac:dyDescent="0.25">
      <c r="A36" s="35" t="str">
        <f>VLOOKUP(B36,'[1]LISTADO ATM'!$A$2:$C$821,3,0)</f>
        <v>DISTRITO NACIONAL</v>
      </c>
      <c r="B36" s="28">
        <v>655</v>
      </c>
      <c r="C36" s="28" t="str">
        <f>VLOOKUP(B36,'[1]LISTADO ATM'!$A$2:$B$821,2,0)</f>
        <v>ATM Farmacia Sandra</v>
      </c>
      <c r="D36" s="15" t="s">
        <v>10</v>
      </c>
      <c r="E36" s="41">
        <v>3335871838</v>
      </c>
    </row>
    <row r="37" spans="1:5" ht="18" x14ac:dyDescent="0.25">
      <c r="A37" s="35" t="str">
        <f>VLOOKUP(B37,'[1]LISTADO ATM'!$A$2:$C$821,3,0)</f>
        <v>DISTRITO NACIONAL</v>
      </c>
      <c r="B37" s="28">
        <v>676</v>
      </c>
      <c r="C37" s="28" t="str">
        <f>VLOOKUP(B37,'[1]LISTADO ATM'!$A$2:$B$821,2,0)</f>
        <v>ATM S/M Bravo Colina Del Oeste</v>
      </c>
      <c r="D37" s="15" t="s">
        <v>10</v>
      </c>
      <c r="E37" s="41">
        <v>3335871839</v>
      </c>
    </row>
    <row r="38" spans="1:5" ht="18" x14ac:dyDescent="0.25">
      <c r="A38" s="35" t="str">
        <f>VLOOKUP(B38,'[1]LISTADO ATM'!$A$2:$C$821,3,0)</f>
        <v>DISTRITO NACIONAL</v>
      </c>
      <c r="B38" s="28">
        <v>684</v>
      </c>
      <c r="C38" s="28" t="str">
        <f>VLOOKUP(B38,'[1]LISTADO ATM'!$A$2:$B$821,2,0)</f>
        <v>ATM Estación Texaco Prolongación 27 Febrero</v>
      </c>
      <c r="D38" s="15" t="s">
        <v>10</v>
      </c>
      <c r="E38" s="41">
        <v>3335871840</v>
      </c>
    </row>
    <row r="39" spans="1:5" ht="18" x14ac:dyDescent="0.25">
      <c r="A39" s="35" t="str">
        <f>VLOOKUP(B39,'[1]LISTADO ATM'!$A$2:$C$821,3,0)</f>
        <v>DISTRITO NACIONAL</v>
      </c>
      <c r="B39" s="28">
        <v>744</v>
      </c>
      <c r="C39" s="28" t="str">
        <f>VLOOKUP(B39,'[1]LISTADO ATM'!$A$2:$B$821,2,0)</f>
        <v xml:space="preserve">ATM Multicentro La Sirena Venezuela </v>
      </c>
      <c r="D39" s="15" t="s">
        <v>10</v>
      </c>
      <c r="E39" s="41">
        <v>3335871841</v>
      </c>
    </row>
    <row r="40" spans="1:5" ht="18" x14ac:dyDescent="0.25">
      <c r="A40" s="35" t="str">
        <f>VLOOKUP(B40,'[1]LISTADO ATM'!$A$2:$C$821,3,0)</f>
        <v>DISTRITO NACIONAL</v>
      </c>
      <c r="B40" s="28">
        <v>884</v>
      </c>
      <c r="C40" s="28" t="str">
        <f>VLOOKUP(B40,'[1]LISTADO ATM'!$A$2:$B$821,2,0)</f>
        <v xml:space="preserve">ATM UNP Olé Sabana Perdida </v>
      </c>
      <c r="D40" s="15" t="s">
        <v>10</v>
      </c>
      <c r="E40" s="41">
        <v>3335871842</v>
      </c>
    </row>
    <row r="41" spans="1:5" ht="18" x14ac:dyDescent="0.25">
      <c r="A41" s="35" t="str">
        <f>VLOOKUP(B41,'[1]LISTADO ATM'!$A$2:$C$821,3,0)</f>
        <v>DISTRITO NACIONAL</v>
      </c>
      <c r="B41" s="28">
        <v>900</v>
      </c>
      <c r="C41" s="28" t="str">
        <f>VLOOKUP(B41,'[1]LISTADO ATM'!$A$2:$B$821,2,0)</f>
        <v xml:space="preserve">ATM UNP Merca Santo Domingo </v>
      </c>
      <c r="D41" s="15" t="s">
        <v>10</v>
      </c>
      <c r="E41" s="41">
        <v>3335871843</v>
      </c>
    </row>
    <row r="42" spans="1:5" ht="18" x14ac:dyDescent="0.25">
      <c r="A42" s="35" t="str">
        <f>VLOOKUP(B42,'[1]LISTADO ATM'!$A$2:$C$821,3,0)</f>
        <v>DISTRITO NACIONAL</v>
      </c>
      <c r="B42" s="28">
        <v>946</v>
      </c>
      <c r="C42" s="28" t="str">
        <f>VLOOKUP(B42,'[1]LISTADO ATM'!$A$2:$B$821,2,0)</f>
        <v xml:space="preserve">ATM Oficina Núñez de Cáceres I </v>
      </c>
      <c r="D42" s="15" t="s">
        <v>10</v>
      </c>
      <c r="E42" s="41">
        <v>3335871844</v>
      </c>
    </row>
    <row r="43" spans="1:5" ht="18" x14ac:dyDescent="0.25">
      <c r="A43" s="35" t="str">
        <f>VLOOKUP(B43,'[1]LISTADO ATM'!$A$2:$C$821,3,0)</f>
        <v>DISTRITO NACIONAL</v>
      </c>
      <c r="B43" s="28">
        <v>949</v>
      </c>
      <c r="C43" s="28" t="str">
        <f>VLOOKUP(B43,'[1]LISTADO ATM'!$A$2:$B$821,2,0)</f>
        <v xml:space="preserve">ATM S/M Bravo San Isidro Coral Mall </v>
      </c>
      <c r="D43" s="15" t="s">
        <v>10</v>
      </c>
      <c r="E43" s="41">
        <v>3335871845</v>
      </c>
    </row>
    <row r="44" spans="1:5" ht="18" x14ac:dyDescent="0.25">
      <c r="A44" s="35" t="str">
        <f>VLOOKUP(B44,'[1]LISTADO ATM'!$A$2:$C$821,3,0)</f>
        <v>DISTRITO NACIONAL</v>
      </c>
      <c r="B44" s="28">
        <v>994</v>
      </c>
      <c r="C44" s="28" t="str">
        <f>VLOOKUP(B44,'[1]LISTADO ATM'!$A$2:$B$821,2,0)</f>
        <v>ATM Telemicro</v>
      </c>
      <c r="D44" s="15" t="s">
        <v>10</v>
      </c>
      <c r="E44" s="41">
        <v>3335871846</v>
      </c>
    </row>
    <row r="45" spans="1:5" ht="18.75" thickBot="1" x14ac:dyDescent="0.3">
      <c r="A45" s="36" t="s">
        <v>11</v>
      </c>
      <c r="B45" s="37">
        <f>COUNT(B19:B44)</f>
        <v>26</v>
      </c>
      <c r="C45" s="14"/>
      <c r="D45" s="14"/>
      <c r="E45" s="14"/>
    </row>
    <row r="46" spans="1:5" ht="15.75" thickBot="1" x14ac:dyDescent="0.3">
      <c r="B46" s="5"/>
      <c r="E46" s="5"/>
    </row>
    <row r="47" spans="1:5" ht="18.75" thickBot="1" x14ac:dyDescent="0.3">
      <c r="A47" s="54" t="s">
        <v>20</v>
      </c>
      <c r="B47" s="55"/>
      <c r="C47" s="55"/>
      <c r="D47" s="55"/>
      <c r="E47" s="56"/>
    </row>
    <row r="48" spans="1:5" ht="18" x14ac:dyDescent="0.25">
      <c r="A48" s="2" t="s">
        <v>5</v>
      </c>
      <c r="B48" s="2" t="s">
        <v>6</v>
      </c>
      <c r="C48" s="2" t="s">
        <v>7</v>
      </c>
      <c r="D48" s="2" t="s">
        <v>8</v>
      </c>
      <c r="E48" s="12" t="s">
        <v>9</v>
      </c>
    </row>
    <row r="49" spans="1:5" ht="18" x14ac:dyDescent="0.25">
      <c r="A49" s="19" t="str">
        <f>VLOOKUP(B49,'[1]LISTADO ATM'!$A$2:$C$821,3,0)</f>
        <v>SUR</v>
      </c>
      <c r="B49" s="28">
        <v>6</v>
      </c>
      <c r="C49" s="28" t="str">
        <f>VLOOKUP(B49,'[1]LISTADO ATM'!$A$2:$B$821,2,0)</f>
        <v xml:space="preserve">ATM Plaza WAO San Juan </v>
      </c>
      <c r="D49" s="29" t="s">
        <v>19</v>
      </c>
      <c r="E49" s="34" t="s">
        <v>35</v>
      </c>
    </row>
    <row r="50" spans="1:5" ht="18" x14ac:dyDescent="0.25">
      <c r="A50" s="19" t="str">
        <f>VLOOKUP(B50,'[1]LISTADO ATM'!$A$2:$C$821,3,0)</f>
        <v>DISTRITO NACIONAL</v>
      </c>
      <c r="B50" s="28">
        <v>239</v>
      </c>
      <c r="C50" s="28" t="str">
        <f>VLOOKUP(B50,'[1]LISTADO ATM'!$A$2:$B$821,2,0)</f>
        <v xml:space="preserve">ATM Autobanco Charles de Gaulle </v>
      </c>
      <c r="D50" s="29" t="s">
        <v>19</v>
      </c>
      <c r="E50" s="34" t="s">
        <v>36</v>
      </c>
    </row>
    <row r="51" spans="1:5" ht="18" x14ac:dyDescent="0.25">
      <c r="A51" s="19" t="str">
        <f>VLOOKUP(B51,'[1]LISTADO ATM'!$A$2:$C$821,3,0)</f>
        <v>SUR</v>
      </c>
      <c r="B51" s="28">
        <v>825</v>
      </c>
      <c r="C51" s="28" t="str">
        <f>VLOOKUP(B51,'[1]LISTADO ATM'!$A$2:$B$821,2,0)</f>
        <v xml:space="preserve">ATM Estacion Eco Cibeles (Las Matas de Farfán) </v>
      </c>
      <c r="D51" s="29" t="s">
        <v>19</v>
      </c>
      <c r="E51" s="34">
        <v>3335870958</v>
      </c>
    </row>
    <row r="52" spans="1:5" ht="19.5" customHeight="1" x14ac:dyDescent="0.25">
      <c r="A52" s="19" t="str">
        <f>VLOOKUP(B52,'[1]LISTADO ATM'!$A$2:$C$821,3,0)</f>
        <v>DISTRITO NACIONAL</v>
      </c>
      <c r="B52" s="28">
        <v>642</v>
      </c>
      <c r="C52" s="34" t="str">
        <f>VLOOKUP(B52,'[1]LISTADO ATM'!$A$2:$B$821,2,0)</f>
        <v xml:space="preserve">ATM OMSA Sto. Dgo. </v>
      </c>
      <c r="D52" s="29" t="s">
        <v>19</v>
      </c>
      <c r="E52" s="34">
        <v>3335871472</v>
      </c>
    </row>
    <row r="53" spans="1:5" ht="19.5" customHeight="1" x14ac:dyDescent="0.25">
      <c r="A53" s="19" t="str">
        <f>VLOOKUP(B53,'[1]LISTADO ATM'!$A$2:$C$821,3,0)</f>
        <v>SUR</v>
      </c>
      <c r="B53" s="28">
        <v>870</v>
      </c>
      <c r="C53" s="34" t="str">
        <f>VLOOKUP(B53,'[1]LISTADO ATM'!$A$2:$B$821,2,0)</f>
        <v xml:space="preserve">ATM Willbes Dominicana (Barahona) </v>
      </c>
      <c r="D53" s="29" t="s">
        <v>19</v>
      </c>
      <c r="E53" s="34" t="s">
        <v>37</v>
      </c>
    </row>
    <row r="54" spans="1:5" ht="18" x14ac:dyDescent="0.25">
      <c r="A54" s="19" t="str">
        <f>VLOOKUP(B54,'[1]LISTADO ATM'!$A$2:$C$821,3,0)</f>
        <v>DISTRITO NACIONAL</v>
      </c>
      <c r="B54" s="28">
        <v>115</v>
      </c>
      <c r="C54" s="28" t="str">
        <f>VLOOKUP(B54,'[1]LISTADO ATM'!$A$2:$B$821,2,0)</f>
        <v xml:space="preserve">ATM Oficina Megacentro I </v>
      </c>
      <c r="D54" s="29" t="s">
        <v>19</v>
      </c>
      <c r="E54" s="34" t="s">
        <v>38</v>
      </c>
    </row>
    <row r="55" spans="1:5" ht="18" x14ac:dyDescent="0.25">
      <c r="A55" s="19" t="str">
        <f>VLOOKUP(B55,'[1]LISTADO ATM'!$A$2:$C$821,3,0)</f>
        <v>DISTRITO NACIONAL</v>
      </c>
      <c r="B55" s="28">
        <v>517</v>
      </c>
      <c r="C55" s="28" t="str">
        <f>VLOOKUP(B55,'[1]LISTADO ATM'!$A$2:$B$821,2,0)</f>
        <v xml:space="preserve">ATM Autobanco Oficina Sans Soucí </v>
      </c>
      <c r="D55" s="29" t="s">
        <v>19</v>
      </c>
      <c r="E55" s="34" t="s">
        <v>39</v>
      </c>
    </row>
    <row r="56" spans="1:5" ht="19.5" customHeight="1" x14ac:dyDescent="0.25">
      <c r="A56" s="19" t="str">
        <f>VLOOKUP(B56,'[1]LISTADO ATM'!$A$2:$C$821,3,0)</f>
        <v>ESTE</v>
      </c>
      <c r="B56" s="28">
        <v>634</v>
      </c>
      <c r="C56" s="34" t="str">
        <f>VLOOKUP(B56,'[1]LISTADO ATM'!$A$2:$B$821,2,0)</f>
        <v xml:space="preserve">ATM Ayuntamiento Los Llanos (SPM) </v>
      </c>
      <c r="D56" s="29" t="s">
        <v>19</v>
      </c>
      <c r="E56" s="41">
        <v>3335871847</v>
      </c>
    </row>
    <row r="57" spans="1:5" ht="19.5" customHeight="1" x14ac:dyDescent="0.25">
      <c r="A57" s="19" t="str">
        <f>VLOOKUP(B57,'[1]LISTADO ATM'!$A$2:$C$821,3,0)</f>
        <v>DISTRITO NACIONAL</v>
      </c>
      <c r="B57" s="28">
        <v>147</v>
      </c>
      <c r="C57" s="34" t="str">
        <f>VLOOKUP(B57,'[1]LISTADO ATM'!$A$2:$B$821,2,0)</f>
        <v xml:space="preserve">ATM Kiosco Megacentro I </v>
      </c>
      <c r="D57" s="29" t="s">
        <v>19</v>
      </c>
      <c r="E57" s="41">
        <v>3335871848</v>
      </c>
    </row>
    <row r="58" spans="1:5" ht="19.5" customHeight="1" x14ac:dyDescent="0.25">
      <c r="A58" s="19" t="str">
        <f>VLOOKUP(B58,'[1]LISTADO ATM'!$A$2:$C$821,3,0)</f>
        <v>NORTE</v>
      </c>
      <c r="B58" s="28">
        <v>638</v>
      </c>
      <c r="C58" s="34" t="str">
        <f>VLOOKUP(B58,'[1]LISTADO ATM'!$A$2:$B$821,2,0)</f>
        <v xml:space="preserve">ATM S/M Yoma </v>
      </c>
      <c r="D58" s="28" t="s">
        <v>19</v>
      </c>
      <c r="E58" s="41">
        <v>3335871849</v>
      </c>
    </row>
    <row r="59" spans="1:5" ht="19.5" customHeight="1" x14ac:dyDescent="0.25">
      <c r="A59" s="19" t="str">
        <f>VLOOKUP(B59,'[1]LISTADO ATM'!$A$2:$C$821,3,0)</f>
        <v>ESTE</v>
      </c>
      <c r="B59" s="28">
        <v>673</v>
      </c>
      <c r="C59" s="34" t="str">
        <f>VLOOKUP(B59,'[1]LISTADO ATM'!$A$2:$B$821,2,0)</f>
        <v>ATM Clínica Dr. Cruz Jiminián</v>
      </c>
      <c r="D59" s="28" t="s">
        <v>19</v>
      </c>
      <c r="E59" s="41">
        <v>3335871850</v>
      </c>
    </row>
    <row r="60" spans="1:5" ht="18.75" thickBot="1" x14ac:dyDescent="0.3">
      <c r="A60" s="3"/>
      <c r="B60" s="37">
        <f>COUNT(B49:B59)</f>
        <v>11</v>
      </c>
      <c r="C60" s="14"/>
      <c r="D60" s="38"/>
      <c r="E60" s="39"/>
    </row>
    <row r="61" spans="1:5" ht="15.75" thickBot="1" x14ac:dyDescent="0.3">
      <c r="B61" s="5"/>
      <c r="E61" s="5"/>
    </row>
    <row r="62" spans="1:5" ht="18" x14ac:dyDescent="0.25">
      <c r="A62" s="63" t="s">
        <v>13</v>
      </c>
      <c r="B62" s="64"/>
      <c r="C62" s="64"/>
      <c r="D62" s="64"/>
      <c r="E62" s="65"/>
    </row>
    <row r="63" spans="1:5" ht="18" x14ac:dyDescent="0.25">
      <c r="A63" s="2" t="s">
        <v>5</v>
      </c>
      <c r="B63" s="2" t="s">
        <v>6</v>
      </c>
      <c r="C63" s="4" t="s">
        <v>7</v>
      </c>
      <c r="D63" s="18" t="s">
        <v>8</v>
      </c>
      <c r="E63" s="12" t="s">
        <v>9</v>
      </c>
    </row>
    <row r="64" spans="1:5" ht="15.75" customHeight="1" x14ac:dyDescent="0.25">
      <c r="A64" s="19" t="str">
        <f>VLOOKUP(B64,'[1]LISTADO ATM'!$A$2:$C$821,3,0)</f>
        <v>SUR</v>
      </c>
      <c r="B64" s="28">
        <v>252</v>
      </c>
      <c r="C64" s="28" t="str">
        <f>VLOOKUP(B64,'[1]LISTADO ATM'!$A$2:$B$821,2,0)</f>
        <v xml:space="preserve">ATM Banco Agrícola (Barahona) </v>
      </c>
      <c r="D64" s="40" t="s">
        <v>21</v>
      </c>
      <c r="E64" s="34" t="s">
        <v>40</v>
      </c>
    </row>
    <row r="65" spans="1:5" ht="19.5" customHeight="1" x14ac:dyDescent="0.25">
      <c r="A65" s="19" t="str">
        <f>VLOOKUP(B65,'[1]LISTADO ATM'!$A$2:$C$821,3,0)</f>
        <v>NORTE</v>
      </c>
      <c r="B65" s="28">
        <v>877</v>
      </c>
      <c r="C65" s="34" t="str">
        <f>VLOOKUP(B65,'[1]LISTADO ATM'!$A$2:$B$821,2,0)</f>
        <v xml:space="preserve">ATM Estación Los Samanes (Ranchito, La Vega) </v>
      </c>
      <c r="D65" s="40" t="s">
        <v>21</v>
      </c>
      <c r="E65" s="34" t="s">
        <v>41</v>
      </c>
    </row>
    <row r="66" spans="1:5" ht="19.5" customHeight="1" x14ac:dyDescent="0.25">
      <c r="A66" s="19" t="str">
        <f>VLOOKUP(B66,'[1]LISTADO ATM'!$A$2:$C$821,3,0)</f>
        <v>SUR</v>
      </c>
      <c r="B66" s="28">
        <v>5</v>
      </c>
      <c r="C66" s="34" t="str">
        <f>VLOOKUP(B66,'[1]LISTADO ATM'!$A$2:$B$821,2,0)</f>
        <v>ATM Oficina Autoservicio Villa Ofelia (San Juan)</v>
      </c>
      <c r="D66" s="28" t="s">
        <v>21</v>
      </c>
      <c r="E66" s="34" t="s">
        <v>42</v>
      </c>
    </row>
    <row r="67" spans="1:5" ht="18.75" thickBot="1" x14ac:dyDescent="0.3">
      <c r="A67" s="3" t="s">
        <v>11</v>
      </c>
      <c r="B67" s="37">
        <f>COUNT(B64:B66)</f>
        <v>3</v>
      </c>
      <c r="C67" s="14"/>
      <c r="D67" s="17"/>
      <c r="E67" s="17"/>
    </row>
    <row r="68" spans="1:5" ht="15.75" thickBot="1" x14ac:dyDescent="0.3">
      <c r="B68" s="5"/>
      <c r="E68" s="5"/>
    </row>
    <row r="69" spans="1:5" ht="18.75" thickBot="1" x14ac:dyDescent="0.3">
      <c r="A69" s="57" t="s">
        <v>12</v>
      </c>
      <c r="B69" s="58"/>
      <c r="C69" t="s">
        <v>18</v>
      </c>
      <c r="D69" s="5"/>
      <c r="E69" s="5"/>
    </row>
    <row r="70" spans="1:5" ht="18.75" thickBot="1" x14ac:dyDescent="0.3">
      <c r="A70" s="32">
        <f>+B45+B60+B67</f>
        <v>40</v>
      </c>
      <c r="B70" s="33"/>
    </row>
    <row r="71" spans="1:5" ht="15.75" thickBot="1" x14ac:dyDescent="0.3">
      <c r="B71" s="5"/>
      <c r="E71" s="5"/>
    </row>
    <row r="72" spans="1:5" ht="18.75" thickBot="1" x14ac:dyDescent="0.3">
      <c r="A72" s="54" t="s">
        <v>15</v>
      </c>
      <c r="B72" s="55"/>
      <c r="C72" s="55"/>
      <c r="D72" s="55"/>
      <c r="E72" s="56"/>
    </row>
    <row r="73" spans="1:5" ht="18" x14ac:dyDescent="0.25">
      <c r="A73" s="6" t="s">
        <v>5</v>
      </c>
      <c r="B73" s="12" t="s">
        <v>6</v>
      </c>
      <c r="C73" s="4" t="s">
        <v>7</v>
      </c>
      <c r="D73" s="61" t="s">
        <v>8</v>
      </c>
      <c r="E73" s="62"/>
    </row>
    <row r="74" spans="1:5" ht="18" x14ac:dyDescent="0.25">
      <c r="A74" s="28" t="str">
        <f>VLOOKUP(B74,'[1]LISTADO ATM'!$A$2:$C$821,3,0)</f>
        <v>SUR</v>
      </c>
      <c r="B74" s="28">
        <v>33</v>
      </c>
      <c r="C74" s="28" t="str">
        <f>VLOOKUP(B74,'[1]LISTADO ATM'!$A$2:$B$821,2,0)</f>
        <v xml:space="preserve">ATM UNP Juan de Herrera </v>
      </c>
      <c r="D74" s="59" t="s">
        <v>43</v>
      </c>
      <c r="E74" s="60"/>
    </row>
    <row r="75" spans="1:5" ht="18" x14ac:dyDescent="0.25">
      <c r="A75" s="28" t="str">
        <f>VLOOKUP(B75,'[1]LISTADO ATM'!$A$2:$C$821,3,0)</f>
        <v>SUR</v>
      </c>
      <c r="B75" s="28">
        <v>252</v>
      </c>
      <c r="C75" s="28" t="str">
        <f>VLOOKUP(B75,'[1]LISTADO ATM'!$A$2:$B$821,2,0)</f>
        <v xml:space="preserve">ATM Banco Agrícola (Barahona) </v>
      </c>
      <c r="D75" s="59" t="s">
        <v>17</v>
      </c>
      <c r="E75" s="60"/>
    </row>
    <row r="76" spans="1:5" ht="18" x14ac:dyDescent="0.25">
      <c r="A76" s="28" t="str">
        <f>VLOOKUP(B76,'[1]LISTADO ATM'!$A$2:$C$821,3,0)</f>
        <v>DISTRITO NACIONAL</v>
      </c>
      <c r="B76" s="28">
        <v>416</v>
      </c>
      <c r="C76" s="28" t="str">
        <f>VLOOKUP(B76,'[1]LISTADO ATM'!$A$2:$B$821,2,0)</f>
        <v xml:space="preserve">ATM Autobanco San Martín II </v>
      </c>
      <c r="D76" s="59" t="s">
        <v>17</v>
      </c>
      <c r="E76" s="60"/>
    </row>
    <row r="77" spans="1:5" ht="18" x14ac:dyDescent="0.25">
      <c r="A77" s="28" t="str">
        <f>VLOOKUP(B77,'[1]LISTADO ATM'!$A$2:$C$821,3,0)</f>
        <v>NORTE</v>
      </c>
      <c r="B77" s="28">
        <v>603</v>
      </c>
      <c r="C77" s="28" t="str">
        <f>VLOOKUP(B77,'[1]LISTADO ATM'!$A$2:$B$821,2,0)</f>
        <v xml:space="preserve">ATM Zona Franca (Santiago) II </v>
      </c>
      <c r="D77" s="59" t="s">
        <v>17</v>
      </c>
      <c r="E77" s="60"/>
    </row>
    <row r="78" spans="1:5" ht="18" x14ac:dyDescent="0.25">
      <c r="A78" s="28" t="str">
        <f>VLOOKUP(B78,'[1]LISTADO ATM'!$A$2:$C$821,3,0)</f>
        <v>ESTE</v>
      </c>
      <c r="B78" s="28">
        <v>634</v>
      </c>
      <c r="C78" s="28" t="str">
        <f>VLOOKUP(B78,'[1]LISTADO ATM'!$A$2:$B$821,2,0)</f>
        <v xml:space="preserve">ATM Ayuntamiento Los Llanos (SPM) </v>
      </c>
      <c r="D78" s="59" t="s">
        <v>17</v>
      </c>
      <c r="E78" s="60"/>
    </row>
    <row r="79" spans="1:5" ht="18" x14ac:dyDescent="0.25">
      <c r="A79" s="28" t="str">
        <f>VLOOKUP(B79,'[1]LISTADO ATM'!$A$2:$C$821,3,0)</f>
        <v>NORTE</v>
      </c>
      <c r="B79" s="28">
        <v>88</v>
      </c>
      <c r="C79" s="28" t="str">
        <f>VLOOKUP(B79,'[1]LISTADO ATM'!$A$2:$B$821,2,0)</f>
        <v xml:space="preserve">ATM S/M La Fuente (Santiago) </v>
      </c>
      <c r="D79" s="59" t="s">
        <v>17</v>
      </c>
      <c r="E79" s="60"/>
    </row>
    <row r="80" spans="1:5" ht="18" x14ac:dyDescent="0.25">
      <c r="A80" s="28" t="str">
        <f>VLOOKUP(B80,'[1]LISTADO ATM'!$A$2:$C$821,3,0)</f>
        <v>ESTE</v>
      </c>
      <c r="B80" s="28">
        <v>963</v>
      </c>
      <c r="C80" s="28" t="str">
        <f>VLOOKUP(B80,'[1]LISTADO ATM'!$A$2:$B$821,2,0)</f>
        <v xml:space="preserve">ATM Multiplaza La Romana </v>
      </c>
      <c r="D80" s="59" t="s">
        <v>17</v>
      </c>
      <c r="E80" s="60"/>
    </row>
    <row r="81" spans="1:5" ht="18" x14ac:dyDescent="0.25">
      <c r="A81" s="28" t="str">
        <f>VLOOKUP(B81,'[1]LISTADO ATM'!$A$2:$C$821,3,0)</f>
        <v>DISTRITO NACIONAL</v>
      </c>
      <c r="B81" s="28">
        <v>443</v>
      </c>
      <c r="C81" s="28" t="str">
        <f>VLOOKUP(B81,'[1]LISTADO ATM'!$A$2:$B$821,2,0)</f>
        <v xml:space="preserve">ATM Edificio San Rafael </v>
      </c>
      <c r="D81" s="59" t="s">
        <v>17</v>
      </c>
      <c r="E81" s="60"/>
    </row>
    <row r="82" spans="1:5" ht="18" x14ac:dyDescent="0.25">
      <c r="A82" s="28" t="str">
        <f>VLOOKUP(B82,'[1]LISTADO ATM'!$A$2:$C$821,3,0)</f>
        <v>SUR</v>
      </c>
      <c r="B82" s="28">
        <v>584</v>
      </c>
      <c r="C82" s="28" t="str">
        <f>VLOOKUP(B82,'[1]LISTADO ATM'!$A$2:$B$821,2,0)</f>
        <v xml:space="preserve">ATM Oficina San Cristóbal I </v>
      </c>
      <c r="D82" s="59" t="s">
        <v>17</v>
      </c>
      <c r="E82" s="60"/>
    </row>
    <row r="83" spans="1:5" ht="18" x14ac:dyDescent="0.25">
      <c r="A83" s="28" t="str">
        <f>VLOOKUP(B83,'[1]LISTADO ATM'!$A$2:$C$821,3,0)</f>
        <v>ESTE</v>
      </c>
      <c r="B83" s="28">
        <v>612</v>
      </c>
      <c r="C83" s="28" t="str">
        <f>VLOOKUP(B83,'[1]LISTADO ATM'!$A$2:$B$821,2,0)</f>
        <v xml:space="preserve">ATM Plaza Orense (La Romana) </v>
      </c>
      <c r="D83" s="59" t="s">
        <v>17</v>
      </c>
      <c r="E83" s="60"/>
    </row>
    <row r="84" spans="1:5" ht="18" x14ac:dyDescent="0.25">
      <c r="A84" s="28" t="str">
        <f>VLOOKUP(B84,'[1]LISTADO ATM'!$A$2:$C$821,3,0)</f>
        <v>NORTE</v>
      </c>
      <c r="B84" s="28">
        <v>666</v>
      </c>
      <c r="C84" s="28" t="str">
        <f>VLOOKUP(B84,'[1]LISTADO ATM'!$A$2:$B$821,2,0)</f>
        <v>ATM S/M El Porvernir Libert</v>
      </c>
      <c r="D84" s="59" t="s">
        <v>43</v>
      </c>
      <c r="E84" s="60"/>
    </row>
    <row r="85" spans="1:5" ht="18" x14ac:dyDescent="0.25">
      <c r="A85" s="28" t="str">
        <f>VLOOKUP(B85,'[1]LISTADO ATM'!$A$2:$C$821,3,0)</f>
        <v>DISTRITO NACIONAL</v>
      </c>
      <c r="B85" s="28">
        <v>715</v>
      </c>
      <c r="C85" s="28" t="str">
        <f>VLOOKUP(B85,'[1]LISTADO ATM'!$A$2:$B$821,2,0)</f>
        <v xml:space="preserve">ATM Oficina 27 de Febrero (Lobby) </v>
      </c>
      <c r="D85" s="59" t="s">
        <v>17</v>
      </c>
      <c r="E85" s="60"/>
    </row>
    <row r="86" spans="1:5" ht="18" x14ac:dyDescent="0.25">
      <c r="A86" s="28" t="str">
        <f>VLOOKUP(B86,'[1]LISTADO ATM'!$A$2:$C$821,3,0)</f>
        <v>ESTE</v>
      </c>
      <c r="B86" s="28">
        <v>923</v>
      </c>
      <c r="C86" s="28" t="str">
        <f>VLOOKUP(B86,'[1]LISTADO ATM'!$A$2:$B$821,2,0)</f>
        <v xml:space="preserve">ATM Agroindustrial San Pedro de Macorís </v>
      </c>
      <c r="D86" s="59" t="s">
        <v>17</v>
      </c>
      <c r="E86" s="60"/>
    </row>
    <row r="87" spans="1:5" ht="18" x14ac:dyDescent="0.25">
      <c r="A87" s="28" t="str">
        <f>VLOOKUP(B87,'[1]LISTADO ATM'!$A$2:$C$821,3,0)</f>
        <v>NORTE</v>
      </c>
      <c r="B87" s="28">
        <v>941</v>
      </c>
      <c r="C87" s="28" t="str">
        <f>VLOOKUP(B87,'[1]LISTADO ATM'!$A$2:$B$821,2,0)</f>
        <v xml:space="preserve">ATM Estación Next (Puerto Plata) </v>
      </c>
      <c r="D87" s="59" t="s">
        <v>17</v>
      </c>
      <c r="E87" s="60"/>
    </row>
    <row r="88" spans="1:5" ht="18.75" thickBot="1" x14ac:dyDescent="0.3">
      <c r="A88" s="3"/>
      <c r="B88" s="37">
        <f>COUNT(B74:B87)</f>
        <v>14</v>
      </c>
      <c r="C88" s="30"/>
      <c r="D88" s="30"/>
      <c r="E88" s="31"/>
    </row>
  </sheetData>
  <mergeCells count="26">
    <mergeCell ref="D86:E86"/>
    <mergeCell ref="D87:E87"/>
    <mergeCell ref="D84:E84"/>
    <mergeCell ref="D81:E81"/>
    <mergeCell ref="D82:E82"/>
    <mergeCell ref="D83:E83"/>
    <mergeCell ref="D85:E85"/>
    <mergeCell ref="A17:E17"/>
    <mergeCell ref="A69:B69"/>
    <mergeCell ref="D74:E74"/>
    <mergeCell ref="D79:E79"/>
    <mergeCell ref="D80:E80"/>
    <mergeCell ref="D77:E77"/>
    <mergeCell ref="D78:E78"/>
    <mergeCell ref="D75:E75"/>
    <mergeCell ref="D76:E76"/>
    <mergeCell ref="A72:E72"/>
    <mergeCell ref="D73:E73"/>
    <mergeCell ref="A47:E47"/>
    <mergeCell ref="A62:E62"/>
    <mergeCell ref="A1:E1"/>
    <mergeCell ref="A2:E2"/>
    <mergeCell ref="A7:E7"/>
    <mergeCell ref="C15:E15"/>
    <mergeCell ref="A12:E12"/>
    <mergeCell ref="C10:E10"/>
  </mergeCells>
  <phoneticPr fontId="11" type="noConversion"/>
  <conditionalFormatting sqref="E47">
    <cfRule type="duplicateValues" dxfId="38" priority="335"/>
  </conditionalFormatting>
  <conditionalFormatting sqref="E47">
    <cfRule type="duplicateValues" dxfId="37" priority="334"/>
  </conditionalFormatting>
  <conditionalFormatting sqref="E47">
    <cfRule type="duplicateValues" dxfId="36" priority="333"/>
  </conditionalFormatting>
  <conditionalFormatting sqref="E88 E60:E62 E45:E46 E1:E7 E67:E73 E11:E12 E15:E17">
    <cfRule type="duplicateValues" dxfId="35" priority="332"/>
  </conditionalFormatting>
  <conditionalFormatting sqref="E88 E45:E47 E1:E7 E60:E62 E67:E73 E11:E12 E15:E17">
    <cfRule type="duplicateValues" dxfId="34" priority="330"/>
    <cfRule type="duplicateValues" dxfId="33" priority="331"/>
  </conditionalFormatting>
  <conditionalFormatting sqref="E88 E1:E7 E45:E47 E60:E62 E67:E73 E11:E12 E15:E17">
    <cfRule type="duplicateValues" dxfId="32" priority="329"/>
  </conditionalFormatting>
  <conditionalFormatting sqref="E10">
    <cfRule type="duplicateValues" dxfId="31" priority="97"/>
  </conditionalFormatting>
  <conditionalFormatting sqref="E10">
    <cfRule type="duplicateValues" dxfId="30" priority="95"/>
    <cfRule type="duplicateValues" dxfId="29" priority="96"/>
  </conditionalFormatting>
  <conditionalFormatting sqref="E10">
    <cfRule type="duplicateValues" dxfId="28" priority="94"/>
  </conditionalFormatting>
  <conditionalFormatting sqref="E75:E78">
    <cfRule type="duplicateValues" dxfId="27" priority="26"/>
  </conditionalFormatting>
  <conditionalFormatting sqref="E75:E78">
    <cfRule type="duplicateValues" dxfId="26" priority="27"/>
    <cfRule type="duplicateValues" dxfId="25" priority="28"/>
  </conditionalFormatting>
  <conditionalFormatting sqref="E80">
    <cfRule type="duplicateValues" dxfId="24" priority="23"/>
  </conditionalFormatting>
  <conditionalFormatting sqref="E80">
    <cfRule type="duplicateValues" dxfId="23" priority="24"/>
    <cfRule type="duplicateValues" dxfId="22" priority="25"/>
  </conditionalFormatting>
  <conditionalFormatting sqref="G9">
    <cfRule type="duplicateValues" dxfId="21" priority="21"/>
  </conditionalFormatting>
  <conditionalFormatting sqref="G23:G27">
    <cfRule type="duplicateValues" dxfId="20" priority="6917"/>
  </conditionalFormatting>
  <conditionalFormatting sqref="B49:B59">
    <cfRule type="duplicateValues" dxfId="19" priority="19"/>
  </conditionalFormatting>
  <conditionalFormatting sqref="B64:B66">
    <cfRule type="duplicateValues" dxfId="18" priority="18"/>
  </conditionalFormatting>
  <conditionalFormatting sqref="E74">
    <cfRule type="duplicateValues" dxfId="17" priority="13"/>
  </conditionalFormatting>
  <conditionalFormatting sqref="E74">
    <cfRule type="duplicateValues" dxfId="16" priority="14"/>
    <cfRule type="duplicateValues" dxfId="15" priority="15"/>
  </conditionalFormatting>
  <conditionalFormatting sqref="E79">
    <cfRule type="duplicateValues" dxfId="14" priority="10"/>
  </conditionalFormatting>
  <conditionalFormatting sqref="E79">
    <cfRule type="duplicateValues" dxfId="13" priority="11"/>
    <cfRule type="duplicateValues" dxfId="12" priority="12"/>
  </conditionalFormatting>
  <conditionalFormatting sqref="E81:E83">
    <cfRule type="duplicateValues" dxfId="11" priority="4"/>
  </conditionalFormatting>
  <conditionalFormatting sqref="E81:E83">
    <cfRule type="duplicateValues" dxfId="10" priority="5"/>
    <cfRule type="duplicateValues" dxfId="9" priority="6"/>
  </conditionalFormatting>
  <conditionalFormatting sqref="G28:G44 G20:G22">
    <cfRule type="duplicateValues" dxfId="8" priority="6992"/>
  </conditionalFormatting>
  <conditionalFormatting sqref="B19:B44">
    <cfRule type="duplicateValues" dxfId="7" priority="6994"/>
  </conditionalFormatting>
  <conditionalFormatting sqref="B74:B87">
    <cfRule type="duplicateValues" dxfId="6" priority="7019"/>
  </conditionalFormatting>
  <conditionalFormatting sqref="E84">
    <cfRule type="duplicateValues" dxfId="5" priority="7020"/>
  </conditionalFormatting>
  <conditionalFormatting sqref="E84">
    <cfRule type="duplicateValues" dxfId="4" priority="7021"/>
    <cfRule type="duplicateValues" dxfId="3" priority="7022"/>
  </conditionalFormatting>
  <conditionalFormatting sqref="E85:E87">
    <cfRule type="duplicateValues" dxfId="2" priority="1"/>
  </conditionalFormatting>
  <conditionalFormatting sqref="E85:E87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2021-05-01T10:18:35Z</dcterms:modified>
</cp:coreProperties>
</file>