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3\"/>
    </mc:Choice>
  </mc:AlternateContent>
  <bookViews>
    <workbookView xWindow="0" yWindow="0" windowWidth="15630" windowHeight="474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4" i="1" l="1"/>
  <c r="A165" i="1"/>
  <c r="C165" i="1"/>
  <c r="B166" i="1"/>
  <c r="A114" i="1"/>
  <c r="C114" i="1"/>
  <c r="B115" i="1"/>
  <c r="C164" i="1"/>
  <c r="A163" i="1"/>
  <c r="C163" i="1"/>
  <c r="A9" i="1"/>
  <c r="C9" i="1"/>
  <c r="C108" i="1" l="1"/>
  <c r="C109" i="1"/>
  <c r="C110" i="1"/>
  <c r="C111" i="1"/>
  <c r="C112" i="1"/>
  <c r="C113" i="1"/>
  <c r="A108" i="1"/>
  <c r="A109" i="1"/>
  <c r="A110" i="1"/>
  <c r="A111" i="1"/>
  <c r="A112" i="1"/>
  <c r="A113" i="1"/>
  <c r="C159" i="1"/>
  <c r="C160" i="1"/>
  <c r="C161" i="1"/>
  <c r="C162" i="1"/>
  <c r="A159" i="1"/>
  <c r="A160" i="1"/>
  <c r="A161" i="1"/>
  <c r="A162" i="1"/>
  <c r="B15" i="1"/>
  <c r="B182" i="1" l="1"/>
  <c r="C154" i="1"/>
  <c r="C155" i="1"/>
  <c r="C156" i="1"/>
  <c r="C157" i="1"/>
  <c r="C158" i="1"/>
  <c r="A154" i="1"/>
  <c r="A155" i="1"/>
  <c r="A156" i="1"/>
  <c r="A157" i="1"/>
  <c r="A158" i="1"/>
  <c r="C98" i="1"/>
  <c r="C99" i="1"/>
  <c r="C100" i="1"/>
  <c r="C101" i="1"/>
  <c r="C102" i="1"/>
  <c r="C103" i="1"/>
  <c r="C104" i="1"/>
  <c r="C105" i="1"/>
  <c r="C106" i="1"/>
  <c r="C107" i="1"/>
  <c r="A98" i="1"/>
  <c r="A99" i="1"/>
  <c r="A100" i="1"/>
  <c r="A101" i="1"/>
  <c r="A102" i="1"/>
  <c r="A103" i="1"/>
  <c r="A104" i="1"/>
  <c r="A105" i="1"/>
  <c r="A106" i="1"/>
  <c r="A107" i="1"/>
  <c r="A208" i="1"/>
  <c r="C208" i="1"/>
  <c r="A209" i="1"/>
  <c r="C209" i="1"/>
  <c r="A210" i="1"/>
  <c r="C210" i="1"/>
  <c r="C181" i="1"/>
  <c r="A181" i="1"/>
  <c r="C180" i="1"/>
  <c r="A180" i="1"/>
  <c r="A203" i="1"/>
  <c r="C203" i="1"/>
  <c r="A204" i="1"/>
  <c r="C204" i="1"/>
  <c r="A205" i="1"/>
  <c r="C205" i="1"/>
  <c r="A206" i="1"/>
  <c r="C206" i="1"/>
  <c r="A207" i="1"/>
  <c r="C207" i="1"/>
  <c r="A152" i="1"/>
  <c r="C152" i="1"/>
  <c r="A153" i="1"/>
  <c r="C153" i="1"/>
  <c r="A146" i="1"/>
  <c r="C146" i="1"/>
  <c r="A96" i="1"/>
  <c r="C96" i="1"/>
  <c r="A97" i="1"/>
  <c r="C97" i="1"/>
  <c r="C91" i="1"/>
  <c r="C92" i="1"/>
  <c r="C93" i="1"/>
  <c r="C94" i="1"/>
  <c r="C95" i="1"/>
  <c r="A91" i="1"/>
  <c r="A92" i="1"/>
  <c r="A93" i="1"/>
  <c r="A94" i="1"/>
  <c r="A95" i="1"/>
  <c r="C179" i="1"/>
  <c r="A179" i="1"/>
  <c r="C147" i="1"/>
  <c r="C148" i="1"/>
  <c r="C149" i="1"/>
  <c r="C150" i="1"/>
  <c r="C151" i="1"/>
  <c r="A147" i="1"/>
  <c r="A148" i="1"/>
  <c r="A149" i="1"/>
  <c r="A150" i="1"/>
  <c r="A151" i="1"/>
  <c r="C199" i="1"/>
  <c r="C200" i="1"/>
  <c r="C201" i="1"/>
  <c r="C202" i="1"/>
  <c r="A199" i="1"/>
  <c r="A200" i="1"/>
  <c r="A201" i="1"/>
  <c r="A202" i="1"/>
  <c r="C84" i="1" l="1"/>
  <c r="A84" i="1"/>
  <c r="C83" i="1"/>
  <c r="A83" i="1"/>
  <c r="C82" i="1"/>
  <c r="A82" i="1"/>
  <c r="C81" i="1"/>
  <c r="A81" i="1"/>
  <c r="C88" i="1"/>
  <c r="A88" i="1"/>
  <c r="C87" i="1"/>
  <c r="A87" i="1"/>
  <c r="C86" i="1"/>
  <c r="A86" i="1"/>
  <c r="C85" i="1"/>
  <c r="A85" i="1"/>
  <c r="C78" i="1"/>
  <c r="A78" i="1"/>
  <c r="C77" i="1"/>
  <c r="A77" i="1"/>
  <c r="C89" i="1"/>
  <c r="A89" i="1"/>
  <c r="C80" i="1"/>
  <c r="A80" i="1"/>
  <c r="C79" i="1"/>
  <c r="A79" i="1"/>
  <c r="C72" i="1"/>
  <c r="A72" i="1"/>
  <c r="C71" i="1"/>
  <c r="A71" i="1"/>
  <c r="C70" i="1"/>
  <c r="A70" i="1"/>
  <c r="C75" i="1"/>
  <c r="A75" i="1"/>
  <c r="C74" i="1"/>
  <c r="A74" i="1"/>
  <c r="C73" i="1"/>
  <c r="A73" i="1"/>
  <c r="C68" i="1"/>
  <c r="A68" i="1"/>
  <c r="C141" i="1"/>
  <c r="A141" i="1"/>
  <c r="C140" i="1"/>
  <c r="A140" i="1"/>
  <c r="C139" i="1"/>
  <c r="A139" i="1"/>
  <c r="C143" i="1"/>
  <c r="A143" i="1"/>
  <c r="C142" i="1"/>
  <c r="A142" i="1"/>
  <c r="C76" i="1"/>
  <c r="A76" i="1"/>
  <c r="C145" i="1"/>
  <c r="A145" i="1"/>
  <c r="C144" i="1"/>
  <c r="A144" i="1"/>
  <c r="C197" i="1"/>
  <c r="A197" i="1"/>
  <c r="C198" i="1"/>
  <c r="A198" i="1"/>
  <c r="C196" i="1"/>
  <c r="A196" i="1"/>
  <c r="C135" i="1"/>
  <c r="A135" i="1"/>
  <c r="C134" i="1"/>
  <c r="A134" i="1"/>
  <c r="C137" i="1"/>
  <c r="A137" i="1"/>
  <c r="C136" i="1"/>
  <c r="A136" i="1"/>
  <c r="C138" i="1"/>
  <c r="A138" i="1"/>
  <c r="C133" i="1"/>
  <c r="A133" i="1"/>
  <c r="C132" i="1"/>
  <c r="A132" i="1"/>
  <c r="C131" i="1"/>
  <c r="A131" i="1"/>
  <c r="C129" i="1"/>
  <c r="A129" i="1"/>
  <c r="C128" i="1"/>
  <c r="A128" i="1"/>
  <c r="C127" i="1"/>
  <c r="A127" i="1"/>
  <c r="C60" i="1"/>
  <c r="A60" i="1"/>
  <c r="C59" i="1"/>
  <c r="A59" i="1"/>
  <c r="C63" i="1"/>
  <c r="A63" i="1"/>
  <c r="C62" i="1"/>
  <c r="A62" i="1"/>
  <c r="C61" i="1"/>
  <c r="A61" i="1"/>
  <c r="C66" i="1"/>
  <c r="A66" i="1"/>
  <c r="C65" i="1"/>
  <c r="A65" i="1"/>
  <c r="C64" i="1"/>
  <c r="A64" i="1"/>
  <c r="C69" i="1"/>
  <c r="A69" i="1"/>
  <c r="C67" i="1"/>
  <c r="A67" i="1"/>
  <c r="C58" i="1"/>
  <c r="A58" i="1"/>
  <c r="C57" i="1"/>
  <c r="A57" i="1"/>
  <c r="A56" i="1"/>
  <c r="C90" i="1" l="1"/>
  <c r="C178" i="1" l="1"/>
  <c r="A178" i="1"/>
  <c r="C177" i="1"/>
  <c r="A177" i="1"/>
  <c r="C176" i="1"/>
  <c r="A176" i="1"/>
  <c r="C47" i="1" l="1"/>
  <c r="C48" i="1"/>
  <c r="C49" i="1"/>
  <c r="C50" i="1"/>
  <c r="C51" i="1"/>
  <c r="C52" i="1"/>
  <c r="C53" i="1"/>
  <c r="C54" i="1"/>
  <c r="C55" i="1"/>
  <c r="A47" i="1"/>
  <c r="A48" i="1"/>
  <c r="A49" i="1"/>
  <c r="A50" i="1"/>
  <c r="A51" i="1"/>
  <c r="A52" i="1"/>
  <c r="A53" i="1"/>
  <c r="A54" i="1"/>
  <c r="A55" i="1"/>
  <c r="A90" i="1"/>
  <c r="C195" i="1"/>
  <c r="A195" i="1"/>
  <c r="B211" i="1"/>
  <c r="A175" i="1"/>
  <c r="C175" i="1"/>
  <c r="C40" i="1"/>
  <c r="C41" i="1"/>
  <c r="C42" i="1"/>
  <c r="C43" i="1"/>
  <c r="C44" i="1"/>
  <c r="C45" i="1"/>
  <c r="A40" i="1"/>
  <c r="A41" i="1"/>
  <c r="A42" i="1"/>
  <c r="A43" i="1"/>
  <c r="A44" i="1"/>
  <c r="A45" i="1"/>
  <c r="C194" i="1"/>
  <c r="A194" i="1"/>
  <c r="A35" i="1"/>
  <c r="C35" i="1"/>
  <c r="A36" i="1"/>
  <c r="C36" i="1"/>
  <c r="A37" i="1"/>
  <c r="C37" i="1"/>
  <c r="A38" i="1"/>
  <c r="C38" i="1"/>
  <c r="A39" i="1"/>
  <c r="C39" i="1"/>
  <c r="A14" i="1"/>
  <c r="C14" i="1"/>
  <c r="A125" i="1"/>
  <c r="C125" i="1"/>
  <c r="A126" i="1"/>
  <c r="C126" i="1"/>
  <c r="A130" i="1"/>
  <c r="C130" i="1"/>
  <c r="C123" i="1"/>
  <c r="C124" i="1"/>
  <c r="A123" i="1"/>
  <c r="A124" i="1"/>
  <c r="C193" i="1"/>
  <c r="A193" i="1"/>
  <c r="A174" i="1" l="1"/>
  <c r="C174" i="1"/>
  <c r="A173" i="1"/>
  <c r="C173" i="1"/>
  <c r="C172" i="1"/>
  <c r="A172" i="1"/>
  <c r="C122" i="1"/>
  <c r="A122" i="1"/>
  <c r="B10" i="1"/>
  <c r="A34" i="1" l="1"/>
  <c r="C34" i="1"/>
  <c r="C191" i="1"/>
  <c r="C192" i="1"/>
  <c r="A191" i="1"/>
  <c r="A192" i="1"/>
  <c r="A32" i="1"/>
  <c r="A33" i="1"/>
  <c r="C32" i="1"/>
  <c r="C33" i="1"/>
  <c r="A30" i="1"/>
  <c r="A46" i="1"/>
  <c r="A31" i="1"/>
  <c r="C30" i="1"/>
  <c r="C46" i="1"/>
  <c r="C31" i="1"/>
  <c r="A121" i="1"/>
  <c r="C121" i="1"/>
  <c r="A28" i="1"/>
  <c r="A29" i="1"/>
  <c r="C29" i="1"/>
  <c r="C28" i="1"/>
  <c r="C171" i="1" l="1"/>
  <c r="A171" i="1"/>
  <c r="C170" i="1"/>
  <c r="A170" i="1"/>
  <c r="C119" i="1"/>
  <c r="A119" i="1"/>
  <c r="C190" i="1" l="1"/>
  <c r="A190" i="1"/>
  <c r="C25" i="1"/>
  <c r="A25" i="1"/>
  <c r="C24" i="1"/>
  <c r="A24" i="1"/>
  <c r="C23" i="1"/>
  <c r="A23" i="1"/>
  <c r="C22" i="1"/>
  <c r="A22" i="1"/>
  <c r="A27" i="1" l="1"/>
  <c r="C27" i="1"/>
  <c r="A26" i="1" l="1"/>
  <c r="C26" i="1"/>
  <c r="A189" i="1" l="1"/>
  <c r="C189" i="1"/>
  <c r="A21" i="1"/>
  <c r="C21" i="1"/>
  <c r="A120" i="1" l="1"/>
  <c r="C120" i="1"/>
  <c r="A20" i="1"/>
  <c r="C20" i="1"/>
  <c r="C19" i="1" l="1"/>
  <c r="A19" i="1"/>
  <c r="A185" i="1" l="1"/>
  <c r="F2" i="3"/>
</calcChain>
</file>

<file path=xl/sharedStrings.xml><?xml version="1.0" encoding="utf-8"?>
<sst xmlns="http://schemas.openxmlformats.org/spreadsheetml/2006/main" count="1122" uniqueCount="50">
  <si>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</si>
  <si>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</si>
  <si>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</si>
  <si>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</si>
  <si>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</si>
  <si>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</si>
  <si>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</si>
  <si>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</si>
  <si>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</si>
  <si>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</si>
  <si>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</si>
  <si>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</si>
  <si>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</si>
  <si>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</si>
  <si>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</si>
  <si>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</si>
  <si>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</si>
  <si>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</si>
  <si>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</si>
  <si>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</si>
  <si>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</si>
  <si>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</si>
  <si>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3335866411</t>
  </si>
  <si>
    <t>3335871159</t>
  </si>
  <si>
    <t>3335871509</t>
  </si>
  <si>
    <t>3335871615</t>
  </si>
  <si>
    <t>3335871636</t>
  </si>
  <si>
    <t>3335871622</t>
  </si>
  <si>
    <t>3335871849</t>
  </si>
  <si>
    <t>3335871882</t>
  </si>
  <si>
    <t>3335871862</t>
  </si>
  <si>
    <t>3335871892</t>
  </si>
  <si>
    <t>3335871930</t>
  </si>
  <si>
    <t>GAVETA DE DEPOSITO LLENA</t>
  </si>
  <si>
    <t>3335871832</t>
  </si>
  <si>
    <t>3335871837</t>
  </si>
  <si>
    <t>3335871844</t>
  </si>
  <si>
    <t>3335871848</t>
  </si>
  <si>
    <t>3335871908</t>
  </si>
  <si>
    <t>3335871909</t>
  </si>
  <si>
    <t>3335871937</t>
  </si>
  <si>
    <t>3335871939</t>
  </si>
  <si>
    <t>2 Gavetas Vacias + 1 Gavetas Fallando</t>
  </si>
  <si>
    <t>3335872003 </t>
  </si>
  <si>
    <t>3335872082 </t>
  </si>
  <si>
    <t>3335872107 </t>
  </si>
  <si>
    <t>3335872054 </t>
  </si>
  <si>
    <t xml:space="preserve"> ATM Base Naval Las Calderas (BANI)</t>
  </si>
  <si>
    <t>3335872139 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</si>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</sst>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5"/>
      <tableStyleElement type="headerRow" dxfId="234"/>
      <tableStyleElement type="totalRow" dxfId="233"/>
      <tableStyleElement type="firstColumn" dxfId="232"/>
      <tableStyleElement type="lastColumn" dxfId="231"/>
      <tableStyleElement type="firstRowStripe" dxfId="230"/>
      <tableStyleElement type="firstColumnStripe" dxfId="2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zoomScaleNormal="100" workbookViewId="0">
      <selection activeCell="F4" sqref="F4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8.42578125" bestFit="1" customWidth="1"/>
    <col min="5" max="5" width="14.71093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44318.708333333336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44319.25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5" t="e">
        <f>VLOOKUP(B9,'[1]LISTADO ATM'!$A$2:$C$821,3,0)</f>
        <v>#N/A</v>
      </c>
      <c r="B9" s="28"/>
      <c r="C9" s="28" t="e">
        <f>VLOOKUP(B9,'[1]LISTADO ATM'!$A$2:$B$821,2,0)</f>
        <v>#N/A</v>
      </c>
      <c r="D9" s="16" t="s">
        <v>49</v>
      </c>
      <c r="E9" s="34"/>
    </row>
    <row r="10" spans="1:5" ht="18.75" thickBot="1" x14ac:dyDescent="0.3">
      <c r="A10" s="3" t="s">
        <v>11</v>
      </c>
      <c r="B10" s="37">
        <f>COUNT(#REF!)</f>
        <v>0</v>
      </c>
      <c r="C10" s="53"/>
      <c r="D10" s="54"/>
      <c r="E10" s="55"/>
    </row>
    <row r="11" spans="1:5" x14ac:dyDescent="0.25">
      <c r="B11" s="5"/>
      <c r="E11" s="5"/>
    </row>
    <row r="12" spans="1:5" ht="18" x14ac:dyDescent="0.25">
      <c r="A12" s="50" t="s">
        <v>16</v>
      </c>
      <c r="B12" s="51"/>
      <c r="C12" s="51"/>
      <c r="D12" s="51"/>
      <c r="E12" s="52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x14ac:dyDescent="0.25">
      <c r="A14" s="19" t="e">
        <f>VLOOKUP(B14,'[1]LISTADO ATM'!$A$2:$C$821,3,0)</f>
        <v>#N/A</v>
      </c>
      <c r="B14" s="28"/>
      <c r="C14" s="34" t="e">
        <f>VLOOKUP(B14,'[1]LISTADO ATM'!$A$2:$B$821,2,0)</f>
        <v>#N/A</v>
      </c>
      <c r="D14" s="16"/>
      <c r="E14" s="34"/>
    </row>
    <row r="15" spans="1:5" ht="18.75" thickBot="1" x14ac:dyDescent="0.3">
      <c r="A15" s="3" t="s">
        <v>11</v>
      </c>
      <c r="B15" s="37">
        <f>COUNT(B14:B14)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thickBot="1" x14ac:dyDescent="0.3">
      <c r="A17" s="56" t="s">
        <v>14</v>
      </c>
      <c r="B17" s="57"/>
      <c r="C17" s="57"/>
      <c r="D17" s="57"/>
      <c r="E17" s="58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35" t="str">
        <f>VLOOKUP(B19,'[1]LISTADO ATM'!$A$2:$C$821,3,0)</f>
        <v>DISTRITO NACIONAL</v>
      </c>
      <c r="B19" s="28">
        <v>486</v>
      </c>
      <c r="C19" s="28" t="str">
        <f>VLOOKUP(B19,'[1]LISTADO ATM'!$A$2:$B$821,2,0)</f>
        <v xml:space="preserve">ATM Olé La Caleta </v>
      </c>
      <c r="D19" s="15" t="s">
        <v>10</v>
      </c>
      <c r="E19" s="34" t="s">
        <v>22</v>
      </c>
    </row>
    <row r="20" spans="1:5" ht="18" x14ac:dyDescent="0.25">
      <c r="A20" s="35" t="str">
        <f>VLOOKUP(B20,'[1]LISTADO ATM'!$A$2:$C$821,3,0)</f>
        <v>ESTE</v>
      </c>
      <c r="B20" s="28">
        <v>934</v>
      </c>
      <c r="C20" s="28" t="str">
        <f>VLOOKUP(B20,'[1]LISTADO ATM'!$A$2:$B$821,2,0)</f>
        <v>ATM Hotel Dreams La Romana</v>
      </c>
      <c r="D20" s="15" t="s">
        <v>10</v>
      </c>
      <c r="E20" s="34" t="s">
        <v>23</v>
      </c>
    </row>
    <row r="21" spans="1:5" ht="18" x14ac:dyDescent="0.25">
      <c r="A21" s="35" t="str">
        <f>VLOOKUP(B21,'[1]LISTADO ATM'!$A$2:$C$821,3,0)</f>
        <v>DISTRITO NACIONAL</v>
      </c>
      <c r="B21" s="28">
        <v>701</v>
      </c>
      <c r="C21" s="28" t="str">
        <f>VLOOKUP(B21,'[1]LISTADO ATM'!$A$2:$B$821,2,0)</f>
        <v>ATM Autoservicio Los Alcarrizos</v>
      </c>
      <c r="D21" s="15" t="s">
        <v>10</v>
      </c>
      <c r="E21" s="34" t="s">
        <v>24</v>
      </c>
    </row>
    <row r="22" spans="1:5" ht="18" x14ac:dyDescent="0.25">
      <c r="A22" s="35" t="str">
        <f>VLOOKUP(B22,'[1]LISTADO ATM'!$A$2:$C$821,3,0)</f>
        <v>SUR</v>
      </c>
      <c r="B22" s="28">
        <v>311</v>
      </c>
      <c r="C22" s="28" t="str">
        <f>VLOOKUP(B22,'[1]LISTADO ATM'!$A$2:$B$821,2,0)</f>
        <v>ATM Plaza Eroski</v>
      </c>
      <c r="D22" s="15" t="s">
        <v>10</v>
      </c>
      <c r="E22" s="34" t="s">
        <v>25</v>
      </c>
    </row>
    <row r="23" spans="1:5" ht="18" x14ac:dyDescent="0.25">
      <c r="A23" s="35" t="str">
        <f>VLOOKUP(B23,'[1]LISTADO ATM'!$A$2:$C$821,3,0)</f>
        <v>DISTRITO NACIONAL</v>
      </c>
      <c r="B23" s="28">
        <v>791</v>
      </c>
      <c r="C23" s="28" t="str">
        <f>VLOOKUP(B23,'[1]LISTADO ATM'!$A$2:$B$821,2,0)</f>
        <v xml:space="preserve">ATM Oficina Sans Soucí </v>
      </c>
      <c r="D23" s="15" t="s">
        <v>10</v>
      </c>
      <c r="E23" s="34" t="s">
        <v>26</v>
      </c>
    </row>
    <row r="24" spans="1:5" ht="18" x14ac:dyDescent="0.25">
      <c r="A24" s="35" t="str">
        <f>VLOOKUP(B24,'[1]LISTADO ATM'!$A$2:$C$821,3,0)</f>
        <v>DISTRITO NACIONAL</v>
      </c>
      <c r="B24" s="28">
        <v>354</v>
      </c>
      <c r="C24" s="28" t="str">
        <f>VLOOKUP(B24,'[1]LISTADO ATM'!$A$2:$B$821,2,0)</f>
        <v xml:space="preserve">ATM Oficina Núñez de Cáceres II </v>
      </c>
      <c r="D24" s="15" t="s">
        <v>10</v>
      </c>
      <c r="E24" s="34" t="s">
        <v>34</v>
      </c>
    </row>
    <row r="25" spans="1:5" ht="18" x14ac:dyDescent="0.25">
      <c r="A25" s="35" t="str">
        <f>VLOOKUP(B25,'[1]LISTADO ATM'!$A$2:$C$821,3,0)</f>
        <v>ESTE</v>
      </c>
      <c r="B25" s="28">
        <v>634</v>
      </c>
      <c r="C25" s="28" t="str">
        <f>VLOOKUP(B25,'[1]LISTADO ATM'!$A$2:$B$821,2,0)</f>
        <v xml:space="preserve">ATM Ayuntamiento Los Llanos (SPM) </v>
      </c>
      <c r="D25" s="15" t="s">
        <v>10</v>
      </c>
      <c r="E25" s="34" t="s">
        <v>35</v>
      </c>
    </row>
    <row r="26" spans="1:5" ht="18" x14ac:dyDescent="0.25">
      <c r="A26" s="35" t="str">
        <f>VLOOKUP(B26,'[1]LISTADO ATM'!$A$2:$C$821,3,0)</f>
        <v>DISTRITO NACIONAL</v>
      </c>
      <c r="B26" s="28">
        <v>946</v>
      </c>
      <c r="C26" s="28" t="str">
        <f>VLOOKUP(B26,'[1]LISTADO ATM'!$A$2:$B$821,2,0)</f>
        <v xml:space="preserve">ATM Oficina Núñez de Cáceres I </v>
      </c>
      <c r="D26" s="15" t="s">
        <v>10</v>
      </c>
      <c r="E26" s="34" t="s">
        <v>36</v>
      </c>
    </row>
    <row r="27" spans="1:5" ht="18" x14ac:dyDescent="0.25">
      <c r="A27" s="35" t="str">
        <f>VLOOKUP(B27,'[1]LISTADO ATM'!$A$2:$C$821,3,0)</f>
        <v>DISTRITO NACIONAL</v>
      </c>
      <c r="B27" s="28">
        <v>147</v>
      </c>
      <c r="C27" s="28" t="str">
        <f>VLOOKUP(B27,'[1]LISTADO ATM'!$A$2:$B$821,2,0)</f>
        <v xml:space="preserve">ATM Kiosco Megacentro I </v>
      </c>
      <c r="D27" s="15" t="s">
        <v>10</v>
      </c>
      <c r="E27" s="34" t="s">
        <v>37</v>
      </c>
    </row>
    <row r="28" spans="1:5" ht="18" x14ac:dyDescent="0.25">
      <c r="A28" s="35" t="str">
        <f>VLOOKUP(B28,'[1]LISTADO ATM'!$A$2:$C$821,3,0)</f>
        <v>DISTRITO NACIONAL</v>
      </c>
      <c r="B28" s="28">
        <v>979</v>
      </c>
      <c r="C28" s="28" t="str">
        <f>VLOOKUP(B28,'[1]LISTADO ATM'!$A$2:$B$821,2,0)</f>
        <v xml:space="preserve">ATM Oficina Luperón I </v>
      </c>
      <c r="D28" s="15" t="s">
        <v>10</v>
      </c>
      <c r="E28" s="34" t="s">
        <v>38</v>
      </c>
    </row>
    <row r="29" spans="1:5" ht="18" x14ac:dyDescent="0.25">
      <c r="A29" s="35" t="str">
        <f>VLOOKUP(B29,'[1]LISTADO ATM'!$A$2:$C$821,3,0)</f>
        <v>DISTRITO NACIONAL</v>
      </c>
      <c r="B29" s="28">
        <v>629</v>
      </c>
      <c r="C29" s="28" t="str">
        <f>VLOOKUP(B29,'[1]LISTADO ATM'!$A$2:$B$821,2,0)</f>
        <v xml:space="preserve">ATM Oficina Americana Independencia I </v>
      </c>
      <c r="D29" s="15" t="s">
        <v>10</v>
      </c>
      <c r="E29" s="34" t="s">
        <v>39</v>
      </c>
    </row>
    <row r="30" spans="1:5" ht="18" x14ac:dyDescent="0.25">
      <c r="A30" s="35" t="str">
        <f>VLOOKUP(B30,'[1]LISTADO ATM'!$A$2:$C$821,3,0)</f>
        <v>ESTE</v>
      </c>
      <c r="B30" s="28">
        <v>612</v>
      </c>
      <c r="C30" s="28" t="str">
        <f>VLOOKUP(B30,'[1]LISTADO ATM'!$A$2:$B$821,2,0)</f>
        <v xml:space="preserve">ATM Plaza Orense (La Romana) </v>
      </c>
      <c r="D30" s="15" t="s">
        <v>10</v>
      </c>
      <c r="E30" s="34" t="s">
        <v>40</v>
      </c>
    </row>
    <row r="31" spans="1:5" ht="18" x14ac:dyDescent="0.25">
      <c r="A31" s="35" t="str">
        <f>VLOOKUP(B31,'[1]LISTADO ATM'!$A$2:$C$821,3,0)</f>
        <v>ESTE</v>
      </c>
      <c r="B31" s="28">
        <v>824</v>
      </c>
      <c r="C31" s="28" t="str">
        <f>VLOOKUP(B31,'[1]LISTADO ATM'!$A$2:$B$821,2,0)</f>
        <v xml:space="preserve">ATM Multiplaza (Higuey) </v>
      </c>
      <c r="D31" s="15" t="s">
        <v>10</v>
      </c>
      <c r="E31" s="34" t="s">
        <v>41</v>
      </c>
    </row>
    <row r="32" spans="1:5" ht="18" x14ac:dyDescent="0.25">
      <c r="A32" s="35" t="str">
        <f>VLOOKUP(B32,'[1]LISTADO ATM'!$A$2:$C$821,3,0)</f>
        <v>DISTRITO NACIONAL</v>
      </c>
      <c r="B32" s="28">
        <v>12</v>
      </c>
      <c r="C32" s="28" t="str">
        <f>VLOOKUP(B32,'[1]LISTADO ATM'!$A$2:$B$821,2,0)</f>
        <v xml:space="preserve">ATM Comercial Ganadera (San Isidro) </v>
      </c>
      <c r="D32" s="15" t="s">
        <v>10</v>
      </c>
      <c r="E32" s="40">
        <v>3335870606</v>
      </c>
    </row>
    <row r="33" spans="1:5" ht="18" x14ac:dyDescent="0.25">
      <c r="A33" s="35" t="str">
        <f>VLOOKUP(B33,'[1]LISTADO ATM'!$A$2:$C$821,3,0)</f>
        <v>SUR</v>
      </c>
      <c r="B33" s="28">
        <v>44</v>
      </c>
      <c r="C33" s="28" t="str">
        <f>VLOOKUP(B33,'[1]LISTADO ATM'!$A$2:$B$821,2,0)</f>
        <v xml:space="preserve">ATM Oficina Pedernales </v>
      </c>
      <c r="D33" s="15" t="s">
        <v>10</v>
      </c>
      <c r="E33" s="40">
        <v>3335871953</v>
      </c>
    </row>
    <row r="34" spans="1:5" ht="18" x14ac:dyDescent="0.25">
      <c r="A34" s="35" t="str">
        <f>VLOOKUP(B34,'[1]LISTADO ATM'!$A$2:$C$821,3,0)</f>
        <v>DISTRITO NACIONAL</v>
      </c>
      <c r="B34" s="28">
        <v>234</v>
      </c>
      <c r="C34" s="28" t="str">
        <f>VLOOKUP(B34,'[1]LISTADO ATM'!$A$2:$B$821,2,0)</f>
        <v xml:space="preserve">ATM Oficina Boca Chica I </v>
      </c>
      <c r="D34" s="15" t="s">
        <v>10</v>
      </c>
      <c r="E34" s="40">
        <v>3335871956</v>
      </c>
    </row>
    <row r="35" spans="1:5" ht="18" x14ac:dyDescent="0.25">
      <c r="A35" s="35" t="str">
        <f>VLOOKUP(B35,'[1]LISTADO ATM'!$A$2:$C$821,3,0)</f>
        <v>ESTE</v>
      </c>
      <c r="B35" s="28">
        <v>386</v>
      </c>
      <c r="C35" s="28" t="str">
        <f>VLOOKUP(B35,'[1]LISTADO ATM'!$A$2:$B$821,2,0)</f>
        <v xml:space="preserve">ATM Plaza Verón II </v>
      </c>
      <c r="D35" s="15" t="s">
        <v>10</v>
      </c>
      <c r="E35" s="40">
        <v>3335871963</v>
      </c>
    </row>
    <row r="36" spans="1:5" ht="18" x14ac:dyDescent="0.25">
      <c r="A36" s="35" t="str">
        <f>VLOOKUP(B36,'[1]LISTADO ATM'!$A$2:$C$821,3,0)</f>
        <v>DISTRITO NACIONAL</v>
      </c>
      <c r="B36" s="28">
        <v>390</v>
      </c>
      <c r="C36" s="28" t="str">
        <f>VLOOKUP(B36,'[1]LISTADO ATM'!$A$2:$B$821,2,0)</f>
        <v xml:space="preserve">ATM Oficina Boca Chica II </v>
      </c>
      <c r="D36" s="15" t="s">
        <v>10</v>
      </c>
      <c r="E36" s="40">
        <v>3335871965</v>
      </c>
    </row>
    <row r="37" spans="1:5" ht="18" x14ac:dyDescent="0.25">
      <c r="A37" s="35" t="str">
        <f>VLOOKUP(B37,'[1]LISTADO ATM'!$A$2:$C$821,3,0)</f>
        <v>NORTE</v>
      </c>
      <c r="B37" s="28">
        <v>396</v>
      </c>
      <c r="C37" s="28" t="str">
        <f>VLOOKUP(B37,'[1]LISTADO ATM'!$A$2:$B$821,2,0)</f>
        <v xml:space="preserve">ATM Oficina Plaza Ulloa (La Fuente) </v>
      </c>
      <c r="D37" s="15" t="s">
        <v>10</v>
      </c>
      <c r="E37" s="40">
        <v>3335871966</v>
      </c>
    </row>
    <row r="38" spans="1:5" ht="18" x14ac:dyDescent="0.25">
      <c r="A38" s="35" t="str">
        <f>VLOOKUP(B38,'[1]LISTADO ATM'!$A$2:$C$821,3,0)</f>
        <v>DISTRITO NACIONAL</v>
      </c>
      <c r="B38" s="28">
        <v>507</v>
      </c>
      <c r="C38" s="28" t="str">
        <f>VLOOKUP(B38,'[1]LISTADO ATM'!$A$2:$B$821,2,0)</f>
        <v>ATM Estación Sigma Boca Chica</v>
      </c>
      <c r="D38" s="15" t="s">
        <v>10</v>
      </c>
      <c r="E38" s="40">
        <v>3335871972</v>
      </c>
    </row>
    <row r="39" spans="1:5" ht="18" x14ac:dyDescent="0.25">
      <c r="A39" s="35" t="str">
        <f>VLOOKUP(B39,'[1]LISTADO ATM'!$A$2:$C$821,3,0)</f>
        <v>ESTE</v>
      </c>
      <c r="B39" s="28">
        <v>630</v>
      </c>
      <c r="C39" s="28" t="str">
        <f>VLOOKUP(B39,'[1]LISTADO ATM'!$A$2:$B$821,2,0)</f>
        <v xml:space="preserve">ATM Oficina Plaza Zaglul (SPM) </v>
      </c>
      <c r="D39" s="15" t="s">
        <v>10</v>
      </c>
      <c r="E39" s="40">
        <v>3335871964</v>
      </c>
    </row>
    <row r="40" spans="1:5" ht="18" x14ac:dyDescent="0.25">
      <c r="A40" s="35" t="str">
        <f>VLOOKUP(B40,'[1]LISTADO ATM'!$A$2:$C$821,3,0)</f>
        <v>SUR</v>
      </c>
      <c r="B40" s="28">
        <v>592</v>
      </c>
      <c r="C40" s="28" t="str">
        <f>VLOOKUP(B40,'[1]LISTADO ATM'!$A$2:$B$821,2,0)</f>
        <v xml:space="preserve">ATM Centro de Caja San Cristóbal I </v>
      </c>
      <c r="D40" s="15" t="s">
        <v>10</v>
      </c>
      <c r="E40" s="40">
        <v>3335871975</v>
      </c>
    </row>
    <row r="41" spans="1:5" ht="18" x14ac:dyDescent="0.25">
      <c r="A41" s="35" t="str">
        <f>VLOOKUP(B41,'[1]LISTADO ATM'!$A$2:$C$821,3,0)</f>
        <v>ESTE</v>
      </c>
      <c r="B41" s="28">
        <v>609</v>
      </c>
      <c r="C41" s="28" t="str">
        <f>VLOOKUP(B41,'[1]LISTADO ATM'!$A$2:$B$821,2,0)</f>
        <v xml:space="preserve">ATM S/M Jumbo (San Pedro) </v>
      </c>
      <c r="D41" s="15" t="s">
        <v>10</v>
      </c>
      <c r="E41" s="40">
        <v>3335871976</v>
      </c>
    </row>
    <row r="42" spans="1:5" ht="18" x14ac:dyDescent="0.25">
      <c r="A42" s="35" t="str">
        <f>VLOOKUP(B42,'[1]LISTADO ATM'!$A$2:$C$821,3,0)</f>
        <v>ESTE</v>
      </c>
      <c r="B42" s="28">
        <v>631</v>
      </c>
      <c r="C42" s="28" t="str">
        <f>VLOOKUP(B42,'[1]LISTADO ATM'!$A$2:$B$821,2,0)</f>
        <v xml:space="preserve">ATM ASOCODEQUI (San Pedro) </v>
      </c>
      <c r="D42" s="15" t="s">
        <v>10</v>
      </c>
      <c r="E42" s="40">
        <v>3335871977</v>
      </c>
    </row>
    <row r="43" spans="1:5" ht="18" x14ac:dyDescent="0.25">
      <c r="A43" s="35" t="str">
        <f>VLOOKUP(B43,'[1]LISTADO ATM'!$A$2:$C$821,3,0)</f>
        <v>DISTRITO NACIONAL</v>
      </c>
      <c r="B43" s="28">
        <v>715</v>
      </c>
      <c r="C43" s="28" t="str">
        <f>VLOOKUP(B43,'[1]LISTADO ATM'!$A$2:$B$821,2,0)</f>
        <v xml:space="preserve">ATM Oficina 27 de Febrero (Lobby) </v>
      </c>
      <c r="D43" s="15" t="s">
        <v>10</v>
      </c>
      <c r="E43" s="40">
        <v>3335871979</v>
      </c>
    </row>
    <row r="44" spans="1:5" ht="18" x14ac:dyDescent="0.25">
      <c r="A44" s="35" t="str">
        <f>VLOOKUP(B44,'[1]LISTADO ATM'!$A$2:$C$821,3,0)</f>
        <v>DISTRITO NACIONAL</v>
      </c>
      <c r="B44" s="28">
        <v>717</v>
      </c>
      <c r="C44" s="28" t="str">
        <f>VLOOKUP(B44,'[1]LISTADO ATM'!$A$2:$B$821,2,0)</f>
        <v xml:space="preserve">ATM Oficina Los Alcarrizos </v>
      </c>
      <c r="D44" s="15" t="s">
        <v>10</v>
      </c>
      <c r="E44" s="40">
        <v>3335871980</v>
      </c>
    </row>
    <row r="45" spans="1:5" ht="18" x14ac:dyDescent="0.25">
      <c r="A45" s="35" t="str">
        <f>VLOOKUP(B45,'[1]LISTADO ATM'!$A$2:$C$821,3,0)</f>
        <v>DISTRITO NACIONAL</v>
      </c>
      <c r="B45" s="28">
        <v>755</v>
      </c>
      <c r="C45" s="28" t="str">
        <f>VLOOKUP(B45,'[1]LISTADO ATM'!$A$2:$B$821,2,0)</f>
        <v xml:space="preserve">ATM Oficina Galería del Este (Plaza) </v>
      </c>
      <c r="D45" s="15" t="s">
        <v>10</v>
      </c>
      <c r="E45" s="40">
        <v>3335871981</v>
      </c>
    </row>
    <row r="46" spans="1:5" ht="18" x14ac:dyDescent="0.25">
      <c r="A46" s="35" t="str">
        <f>VLOOKUP(B46,'[1]LISTADO ATM'!$A$2:$C$821,3,0)</f>
        <v>SUR</v>
      </c>
      <c r="B46" s="28">
        <v>767</v>
      </c>
      <c r="C46" s="28" t="str">
        <f>VLOOKUP(B46,'[1]LISTADO ATM'!$A$2:$B$821,2,0)</f>
        <v xml:space="preserve">ATM S/M Diverso (Azua) </v>
      </c>
      <c r="D46" s="15" t="s">
        <v>10</v>
      </c>
      <c r="E46" s="34">
        <v>3335871983</v>
      </c>
    </row>
    <row r="47" spans="1:5" ht="18" x14ac:dyDescent="0.25">
      <c r="A47" s="35" t="str">
        <f>VLOOKUP(B47,'[1]LISTADO ATM'!$A$2:$C$821,3,0)</f>
        <v>DISTRITO NACIONAL</v>
      </c>
      <c r="B47" s="28">
        <v>769</v>
      </c>
      <c r="C47" s="28" t="str">
        <f>VLOOKUP(B47,'[1]LISTADO ATM'!$A$2:$B$821,2,0)</f>
        <v>ATM UNP Pablo Mella Morales</v>
      </c>
      <c r="D47" s="15" t="s">
        <v>10</v>
      </c>
      <c r="E47" s="40">
        <v>3335871985</v>
      </c>
    </row>
    <row r="48" spans="1:5" ht="18" x14ac:dyDescent="0.25">
      <c r="A48" s="35" t="str">
        <f>VLOOKUP(B48,'[1]LISTADO ATM'!$A$2:$C$821,3,0)</f>
        <v>SUR</v>
      </c>
      <c r="B48" s="28">
        <v>881</v>
      </c>
      <c r="C48" s="28" t="str">
        <f>VLOOKUP(B48,'[1]LISTADO ATM'!$A$2:$B$821,2,0)</f>
        <v xml:space="preserve">ATM UNP Yaguate (San Cristóbal) </v>
      </c>
      <c r="D48" s="15" t="s">
        <v>10</v>
      </c>
      <c r="E48" s="40">
        <v>3335871994</v>
      </c>
    </row>
    <row r="49" spans="1:5" ht="18" x14ac:dyDescent="0.25">
      <c r="A49" s="35" t="str">
        <f>VLOOKUP(B49,'[1]LISTADO ATM'!$A$2:$C$821,3,0)</f>
        <v>NORTE</v>
      </c>
      <c r="B49" s="28">
        <v>965</v>
      </c>
      <c r="C49" s="28" t="str">
        <f>VLOOKUP(B49,'[1]LISTADO ATM'!$A$2:$B$821,2,0)</f>
        <v xml:space="preserve">ATM S/M La Fuente FUN (Santiago) </v>
      </c>
      <c r="D49" s="15" t="s">
        <v>10</v>
      </c>
      <c r="E49" s="40">
        <v>3335871995</v>
      </c>
    </row>
    <row r="50" spans="1:5" ht="18" x14ac:dyDescent="0.25">
      <c r="A50" s="35" t="str">
        <f>VLOOKUP(B50,'[1]LISTADO ATM'!$A$2:$C$821,3,0)</f>
        <v>SUR</v>
      </c>
      <c r="B50" s="28">
        <v>48</v>
      </c>
      <c r="C50" s="28" t="str">
        <f>VLOOKUP(B50,'[1]LISTADO ATM'!$A$2:$B$821,2,0)</f>
        <v xml:space="preserve">ATM Autoservicio Neiba I </v>
      </c>
      <c r="D50" s="15" t="s">
        <v>10</v>
      </c>
      <c r="E50" s="40">
        <v>3335871996</v>
      </c>
    </row>
    <row r="51" spans="1:5" ht="18" x14ac:dyDescent="0.25">
      <c r="A51" s="35" t="str">
        <f>VLOOKUP(B51,'[1]LISTADO ATM'!$A$2:$C$821,3,0)</f>
        <v>SUR</v>
      </c>
      <c r="B51" s="28">
        <v>50</v>
      </c>
      <c r="C51" s="28" t="str">
        <f>VLOOKUP(B51,'[1]LISTADO ATM'!$A$2:$B$821,2,0)</f>
        <v xml:space="preserve">ATM Oficina Padre Las Casas (Azua) </v>
      </c>
      <c r="D51" s="15" t="s">
        <v>10</v>
      </c>
      <c r="E51" s="40">
        <v>3335871998</v>
      </c>
    </row>
    <row r="52" spans="1:5" ht="18" x14ac:dyDescent="0.25">
      <c r="A52" s="35" t="str">
        <f>VLOOKUP(B52,'[1]LISTADO ATM'!$A$2:$C$821,3,0)</f>
        <v>DISTRITO NACIONAL</v>
      </c>
      <c r="B52" s="28">
        <v>96</v>
      </c>
      <c r="C52" s="28" t="str">
        <f>VLOOKUP(B52,'[1]LISTADO ATM'!$A$2:$B$821,2,0)</f>
        <v>ATM S/M Caribe Av. Charles de Gaulle</v>
      </c>
      <c r="D52" s="15" t="s">
        <v>10</v>
      </c>
      <c r="E52" s="40">
        <v>3335872001</v>
      </c>
    </row>
    <row r="53" spans="1:5" ht="18" x14ac:dyDescent="0.25">
      <c r="A53" s="35" t="str">
        <f>VLOOKUP(B53,'[1]LISTADO ATM'!$A$2:$C$821,3,0)</f>
        <v>SUR</v>
      </c>
      <c r="B53" s="28">
        <v>182</v>
      </c>
      <c r="C53" s="28" t="str">
        <f>VLOOKUP(B53,'[1]LISTADO ATM'!$A$2:$B$821,2,0)</f>
        <v xml:space="preserve">ATM Barahona Comb </v>
      </c>
      <c r="D53" s="15" t="s">
        <v>10</v>
      </c>
      <c r="E53" s="40">
        <v>3335872002</v>
      </c>
    </row>
    <row r="54" spans="1:5" ht="18" x14ac:dyDescent="0.25">
      <c r="A54" s="35" t="str">
        <f>VLOOKUP(B54,'[1]LISTADO ATM'!$A$2:$C$821,3,0)</f>
        <v>NORTE</v>
      </c>
      <c r="B54" s="28">
        <v>256</v>
      </c>
      <c r="C54" s="28" t="str">
        <f>VLOOKUP(B54,'[1]LISTADO ATM'!$A$2:$B$821,2,0)</f>
        <v xml:space="preserve">ATM Oficina Licey Al Medio </v>
      </c>
      <c r="D54" s="15" t="s">
        <v>10</v>
      </c>
      <c r="E54" s="40" t="s">
        <v>43</v>
      </c>
    </row>
    <row r="55" spans="1:5" ht="18" x14ac:dyDescent="0.25">
      <c r="A55" s="35" t="str">
        <f>VLOOKUP(B55,'[1]LISTADO ATM'!$A$2:$C$821,3,0)</f>
        <v>ESTE</v>
      </c>
      <c r="B55" s="28">
        <v>330</v>
      </c>
      <c r="C55" s="28" t="str">
        <f>VLOOKUP(B55,'[1]LISTADO ATM'!$A$2:$B$821,2,0)</f>
        <v xml:space="preserve">ATM Oficina Boulevard (Higuey) </v>
      </c>
      <c r="D55" s="15" t="s">
        <v>10</v>
      </c>
      <c r="E55" s="40">
        <v>3335872004</v>
      </c>
    </row>
    <row r="56" spans="1:5" ht="18" x14ac:dyDescent="0.25">
      <c r="A56" s="35" t="e">
        <f>VLOOKUP(B56,'[1]LISTADO ATM'!$A$2:$C$821,3,0)</f>
        <v>#N/A</v>
      </c>
      <c r="B56" s="28">
        <v>375</v>
      </c>
      <c r="C56" s="28" t="s">
        <v>47</v>
      </c>
      <c r="D56" s="15" t="s">
        <v>10</v>
      </c>
      <c r="E56" s="40">
        <v>3335872005</v>
      </c>
    </row>
    <row r="57" spans="1:5" ht="18" x14ac:dyDescent="0.25">
      <c r="A57" s="35" t="str">
        <f>VLOOKUP(B57,'[1]LISTADO ATM'!$A$2:$C$821,3,0)</f>
        <v>DISTRITO NACIONAL</v>
      </c>
      <c r="B57" s="28">
        <v>696</v>
      </c>
      <c r="C57" s="28" t="str">
        <f>VLOOKUP(B57,'[1]LISTADO ATM'!$A$2:$B$821,2,0)</f>
        <v>ATM Olé Jacobo Majluta</v>
      </c>
      <c r="D57" s="15" t="s">
        <v>10</v>
      </c>
      <c r="E57" s="40">
        <v>3335872006</v>
      </c>
    </row>
    <row r="58" spans="1:5" ht="18" x14ac:dyDescent="0.25">
      <c r="A58" s="35" t="str">
        <f>VLOOKUP(B58,'[1]LISTADO ATM'!$A$2:$C$821,3,0)</f>
        <v>DISTRITO NACIONAL</v>
      </c>
      <c r="B58" s="28">
        <v>713</v>
      </c>
      <c r="C58" s="28" t="str">
        <f>VLOOKUP(B58,'[1]LISTADO ATM'!$A$2:$B$821,2,0)</f>
        <v xml:space="preserve">ATM Oficina Las Américas </v>
      </c>
      <c r="D58" s="15" t="s">
        <v>10</v>
      </c>
      <c r="E58" s="40">
        <v>3335872007</v>
      </c>
    </row>
    <row r="59" spans="1:5" ht="18" x14ac:dyDescent="0.25">
      <c r="A59" s="35" t="str">
        <f>VLOOKUP(B59,'[1]LISTADO ATM'!$A$2:$C$821,3,0)</f>
        <v>DISTRITO NACIONAL</v>
      </c>
      <c r="B59" s="28">
        <v>931</v>
      </c>
      <c r="C59" s="28" t="str">
        <f>VLOOKUP(B59,'[1]LISTADO ATM'!$A$2:$B$821,2,0)</f>
        <v xml:space="preserve">ATM Autobanco Luperón I </v>
      </c>
      <c r="D59" s="15" t="s">
        <v>10</v>
      </c>
      <c r="E59" s="40">
        <v>3335872019</v>
      </c>
    </row>
    <row r="60" spans="1:5" ht="18" x14ac:dyDescent="0.25">
      <c r="A60" s="35" t="str">
        <f>VLOOKUP(B60,'[1]LISTADO ATM'!$A$2:$C$821,3,0)</f>
        <v>DISTRITO NACIONAL</v>
      </c>
      <c r="B60" s="28">
        <v>493</v>
      </c>
      <c r="C60" s="28" t="str">
        <f>VLOOKUP(B60,'[1]LISTADO ATM'!$A$2:$B$821,2,0)</f>
        <v xml:space="preserve">ATM Oficina Haina Occidental II </v>
      </c>
      <c r="D60" s="15" t="s">
        <v>10</v>
      </c>
      <c r="E60" s="40">
        <v>3335872021</v>
      </c>
    </row>
    <row r="61" spans="1:5" ht="18" x14ac:dyDescent="0.25">
      <c r="A61" s="35" t="str">
        <f>VLOOKUP(B61,'[1]LISTADO ATM'!$A$2:$C$821,3,0)</f>
        <v>DISTRITO NACIONAL</v>
      </c>
      <c r="B61" s="28">
        <v>973</v>
      </c>
      <c r="C61" s="28" t="str">
        <f>VLOOKUP(B61,'[1]LISTADO ATM'!$A$2:$B$921,2,0)</f>
        <v xml:space="preserve">ATM Oficina Sabana de la Mar </v>
      </c>
      <c r="D61" s="15" t="s">
        <v>10</v>
      </c>
      <c r="E61" s="40">
        <v>3335872039</v>
      </c>
    </row>
    <row r="62" spans="1:5" ht="18" x14ac:dyDescent="0.25">
      <c r="A62" s="35" t="str">
        <f>VLOOKUP(B62,'[1]LISTADO ATM'!$A$2:$C$821,3,0)</f>
        <v>DISTRITO NACIONAL</v>
      </c>
      <c r="B62" s="28">
        <v>958</v>
      </c>
      <c r="C62" s="28" t="str">
        <f>VLOOKUP(B62,'[1]LISTADO ATM'!$A$2:$B$821,2,0)</f>
        <v xml:space="preserve">ATM Olé Aut. San Isidro </v>
      </c>
      <c r="D62" s="15" t="s">
        <v>10</v>
      </c>
      <c r="E62" s="40">
        <v>3335872043</v>
      </c>
    </row>
    <row r="63" spans="1:5" ht="18" x14ac:dyDescent="0.25">
      <c r="A63" s="35" t="str">
        <f>VLOOKUP(B63,'[1]LISTADO ATM'!$A$2:$C$821,3,0)</f>
        <v>DISTRITO NACIONAL</v>
      </c>
      <c r="B63" s="28">
        <v>562</v>
      </c>
      <c r="C63" s="28" t="str">
        <f>VLOOKUP(B63,'[1]LISTADO ATM'!$A$2:$B$821,2,0)</f>
        <v xml:space="preserve">ATM S/M Jumbo Carretera Mella </v>
      </c>
      <c r="D63" s="15" t="s">
        <v>10</v>
      </c>
      <c r="E63" s="40">
        <v>3335872044</v>
      </c>
    </row>
    <row r="64" spans="1:5" ht="18" x14ac:dyDescent="0.25">
      <c r="A64" s="35" t="str">
        <f>VLOOKUP(B64,'[1]LISTADO ATM'!$A$2:$C$821,3,0)</f>
        <v>NORTE</v>
      </c>
      <c r="B64" s="28">
        <v>181</v>
      </c>
      <c r="C64" s="28" t="str">
        <f>VLOOKUP(B64,'[1]LISTADO ATM'!$A$2:$B$921,2,0)</f>
        <v xml:space="preserve">ATM Oficina Sabaneta </v>
      </c>
      <c r="D64" s="15" t="s">
        <v>10</v>
      </c>
      <c r="E64" s="40">
        <v>3335872048</v>
      </c>
    </row>
    <row r="65" spans="1:5" ht="18" x14ac:dyDescent="0.25">
      <c r="A65" s="35" t="str">
        <f>VLOOKUP(B65,'[1]LISTADO ATM'!$A$2:$C$821,3,0)</f>
        <v>NORTE</v>
      </c>
      <c r="B65" s="28">
        <v>402</v>
      </c>
      <c r="C65" s="28" t="str">
        <f>VLOOKUP(B65,'[1]LISTADO ATM'!$A$2:$B$821,2,0)</f>
        <v xml:space="preserve">ATM La Sirena La Vega </v>
      </c>
      <c r="D65" s="15" t="s">
        <v>10</v>
      </c>
      <c r="E65" s="40">
        <v>3335872069</v>
      </c>
    </row>
    <row r="66" spans="1:5" ht="18" x14ac:dyDescent="0.25">
      <c r="A66" s="35" t="str">
        <f>VLOOKUP(B66,'[1]LISTADO ATM'!$A$2:$C$821,3,0)</f>
        <v>NORTE</v>
      </c>
      <c r="B66" s="28">
        <v>463</v>
      </c>
      <c r="C66" s="28" t="str">
        <f>VLOOKUP(B66,'[1]LISTADO ATM'!$A$2:$B$821,2,0)</f>
        <v xml:space="preserve">ATM La Sirena El Embrujo </v>
      </c>
      <c r="D66" s="15" t="s">
        <v>10</v>
      </c>
      <c r="E66" s="40">
        <v>3335872070</v>
      </c>
    </row>
    <row r="67" spans="1:5" ht="18" x14ac:dyDescent="0.25">
      <c r="A67" s="35" t="str">
        <f>VLOOKUP(B67,'[1]LISTADO ATM'!$A$2:$C$821,3,0)</f>
        <v>DISTRITO NACIONAL</v>
      </c>
      <c r="B67" s="28">
        <v>565</v>
      </c>
      <c r="C67" s="28" t="str">
        <f>VLOOKUP(B67,'[1]LISTADO ATM'!$A$2:$B$921,2,0)</f>
        <v xml:space="preserve">ATM S/M La Cadena Núñez de Cáceres </v>
      </c>
      <c r="D67" s="15" t="s">
        <v>10</v>
      </c>
      <c r="E67" s="40">
        <v>3335872071</v>
      </c>
    </row>
    <row r="68" spans="1:5" ht="19.5" customHeight="1" x14ac:dyDescent="0.25">
      <c r="A68" s="19" t="str">
        <f>VLOOKUP(B68,'[1]LISTADO ATM'!$A$2:$C$821,3,0)</f>
        <v>NORTE</v>
      </c>
      <c r="B68" s="28">
        <v>809</v>
      </c>
      <c r="C68" s="34" t="str">
        <f>VLOOKUP(B68,'[1]LISTADO ATM'!$A$2:$B$821,2,0)</f>
        <v>ATM Yoma (Cotuí)</v>
      </c>
      <c r="D68" s="15" t="s">
        <v>10</v>
      </c>
      <c r="E68" s="34">
        <v>3335872072</v>
      </c>
    </row>
    <row r="69" spans="1:5" ht="18" x14ac:dyDescent="0.25">
      <c r="A69" s="35" t="str">
        <f>VLOOKUP(B69,'[1]LISTADO ATM'!$A$2:$C$821,3,0)</f>
        <v>DISTRITO NACIONAL</v>
      </c>
      <c r="B69" s="28">
        <v>722</v>
      </c>
      <c r="C69" s="28" t="str">
        <f>VLOOKUP(B69,'[1]LISTADO ATM'!$A$2:$B$821,2,0)</f>
        <v xml:space="preserve">ATM Oficina Charles de Gaulle III </v>
      </c>
      <c r="D69" s="15" t="s">
        <v>10</v>
      </c>
      <c r="E69" s="40">
        <v>3335872073</v>
      </c>
    </row>
    <row r="70" spans="1:5" ht="18" x14ac:dyDescent="0.25">
      <c r="A70" s="35" t="str">
        <f>VLOOKUP(B70,'[1]LISTADO ATM'!$A$2:$C$821,3,0)</f>
        <v>ESTE</v>
      </c>
      <c r="B70" s="28">
        <v>353</v>
      </c>
      <c r="C70" s="28" t="str">
        <f>VLOOKUP(B70,'[1]LISTADO ATM'!$A$2:$B$921,2,0)</f>
        <v xml:space="preserve">ATM Estación Boulevard Juan Dolio </v>
      </c>
      <c r="D70" s="15" t="s">
        <v>10</v>
      </c>
      <c r="E70" s="40">
        <v>3335872074</v>
      </c>
    </row>
    <row r="71" spans="1:5" ht="18" x14ac:dyDescent="0.25">
      <c r="A71" s="35" t="str">
        <f>VLOOKUP(B71,'[1]LISTADO ATM'!$A$2:$C$821,3,0)</f>
        <v>DISTRITO NACIONAL</v>
      </c>
      <c r="B71" s="28">
        <v>165</v>
      </c>
      <c r="C71" s="28" t="str">
        <f>VLOOKUP(B71,'[1]LISTADO ATM'!$A$2:$B$821,2,0)</f>
        <v>ATM Autoservicio Megacentro</v>
      </c>
      <c r="D71" s="15" t="s">
        <v>10</v>
      </c>
      <c r="E71" s="40">
        <v>3335872075</v>
      </c>
    </row>
    <row r="72" spans="1:5" ht="18" x14ac:dyDescent="0.25">
      <c r="A72" s="35" t="str">
        <f>VLOOKUP(B72,'[1]LISTADO ATM'!$A$2:$C$821,3,0)</f>
        <v>NORTE</v>
      </c>
      <c r="B72" s="28">
        <v>986</v>
      </c>
      <c r="C72" s="28" t="str">
        <f>VLOOKUP(B72,'[1]LISTADO ATM'!$A$2:$B$821,2,0)</f>
        <v xml:space="preserve">ATM S/M Jumbo (La Vega) </v>
      </c>
      <c r="D72" s="15" t="s">
        <v>10</v>
      </c>
      <c r="E72" s="40">
        <v>3335872076</v>
      </c>
    </row>
    <row r="73" spans="1:5" ht="18" x14ac:dyDescent="0.25">
      <c r="A73" s="35" t="str">
        <f>VLOOKUP(B73,'[1]LISTADO ATM'!$A$2:$C$821,3,0)</f>
        <v>DISTRITO NACIONAL</v>
      </c>
      <c r="B73" s="28">
        <v>929</v>
      </c>
      <c r="C73" s="28" t="str">
        <f>VLOOKUP(B73,'[1]LISTADO ATM'!$A$2:$B$921,2,0)</f>
        <v>ATM Autoservicio Nacional El Conde</v>
      </c>
      <c r="D73" s="15" t="s">
        <v>10</v>
      </c>
      <c r="E73" s="40">
        <v>3335872077</v>
      </c>
    </row>
    <row r="74" spans="1:5" ht="18" x14ac:dyDescent="0.25">
      <c r="A74" s="35" t="str">
        <f>VLOOKUP(B74,'[1]LISTADO ATM'!$A$2:$C$821,3,0)</f>
        <v>DISTRITO NACIONAL</v>
      </c>
      <c r="B74" s="28">
        <v>139</v>
      </c>
      <c r="C74" s="28" t="str">
        <f>VLOOKUP(B74,'[1]LISTADO ATM'!$A$2:$B$821,2,0)</f>
        <v xml:space="preserve">ATM Oficina Plaza Lama Zona Oriental I </v>
      </c>
      <c r="D74" s="15" t="s">
        <v>10</v>
      </c>
      <c r="E74" s="40">
        <v>3335872078</v>
      </c>
    </row>
    <row r="75" spans="1:5" ht="18" x14ac:dyDescent="0.25">
      <c r="A75" s="35" t="str">
        <f>VLOOKUP(B75,'[1]LISTADO ATM'!$A$2:$C$821,3,0)</f>
        <v>SUR</v>
      </c>
      <c r="B75" s="28">
        <v>342</v>
      </c>
      <c r="C75" s="28" t="str">
        <f>VLOOKUP(B75,'[1]LISTADO ATM'!$A$2:$B$821,2,0)</f>
        <v>ATM Oficina Obras Públicas Azua</v>
      </c>
      <c r="D75" s="15" t="s">
        <v>10</v>
      </c>
      <c r="E75" s="40" t="s">
        <v>44</v>
      </c>
    </row>
    <row r="76" spans="1:5" ht="19.5" customHeight="1" x14ac:dyDescent="0.25">
      <c r="A76" s="19" t="str">
        <f>VLOOKUP(B76,'[1]LISTADO ATM'!$A$2:$C$821,3,0)</f>
        <v>ESTE</v>
      </c>
      <c r="B76" s="28">
        <v>268</v>
      </c>
      <c r="C76" s="34" t="str">
        <f>VLOOKUP(B76,'[1]LISTADO ATM'!$A$2:$B$821,2,0)</f>
        <v xml:space="preserve">ATM Autobanco La Altagracia (Higuey) </v>
      </c>
      <c r="D76" s="15" t="s">
        <v>10</v>
      </c>
      <c r="E76" s="34">
        <v>3335872083</v>
      </c>
    </row>
    <row r="77" spans="1:5" ht="18" x14ac:dyDescent="0.25">
      <c r="A77" s="35" t="str">
        <f>VLOOKUP(B77,'[1]LISTADO ATM'!$A$2:$C$821,3,0)</f>
        <v>DISTRITO NACIONAL</v>
      </c>
      <c r="B77" s="28">
        <v>347</v>
      </c>
      <c r="C77" s="28" t="str">
        <f>VLOOKUP(B77,'[1]LISTADO ATM'!$A$2:$B$821,2,0)</f>
        <v>ATM Patio de Colombia</v>
      </c>
      <c r="D77" s="15" t="s">
        <v>10</v>
      </c>
      <c r="E77" s="40">
        <v>3335872084</v>
      </c>
    </row>
    <row r="78" spans="1:5" ht="18" x14ac:dyDescent="0.25">
      <c r="A78" s="35" t="str">
        <f>VLOOKUP(B78,'[1]LISTADO ATM'!$A$2:$C$821,3,0)</f>
        <v>NORTE</v>
      </c>
      <c r="B78" s="28">
        <v>40</v>
      </c>
      <c r="C78" s="28" t="str">
        <f>VLOOKUP(B78,'[1]LISTADO ATM'!$A$2:$B$821,2,0)</f>
        <v xml:space="preserve">ATM Oficina El Puñal </v>
      </c>
      <c r="D78" s="15" t="s">
        <v>10</v>
      </c>
      <c r="E78" s="40">
        <v>3335872086</v>
      </c>
    </row>
    <row r="79" spans="1:5" ht="18" x14ac:dyDescent="0.25">
      <c r="A79" s="35" t="str">
        <f>VLOOKUP(B79,'[1]LISTADO ATM'!$A$2:$C$821,3,0)</f>
        <v>ESTE</v>
      </c>
      <c r="B79" s="28">
        <v>742</v>
      </c>
      <c r="C79" s="28" t="str">
        <f>VLOOKUP(B79,'[1]LISTADO ATM'!$A$2:$B$921,2,0)</f>
        <v xml:space="preserve">ATM Oficina Plaza del Rey (La Romana) </v>
      </c>
      <c r="D79" s="15" t="s">
        <v>10</v>
      </c>
      <c r="E79" s="40">
        <v>3335872087</v>
      </c>
    </row>
    <row r="80" spans="1:5" ht="18" x14ac:dyDescent="0.25">
      <c r="A80" s="35" t="str">
        <f>VLOOKUP(B80,'[1]LISTADO ATM'!$A$2:$C$821,3,0)</f>
        <v>DISTRITO NACIONAL</v>
      </c>
      <c r="B80" s="28">
        <v>461</v>
      </c>
      <c r="C80" s="28" t="str">
        <f>VLOOKUP(B80,'[1]LISTADO ATM'!$A$2:$B$821,2,0)</f>
        <v xml:space="preserve">ATM Autobanco Sarasota I </v>
      </c>
      <c r="D80" s="15" t="s">
        <v>10</v>
      </c>
      <c r="E80" s="40">
        <v>3335872088</v>
      </c>
    </row>
    <row r="81" spans="1:5" ht="18" x14ac:dyDescent="0.25">
      <c r="A81" s="35" t="str">
        <f>VLOOKUP(B81,'[1]LISTADO ATM'!$A$2:$C$821,3,0)</f>
        <v>DISTRITO NACIONAL</v>
      </c>
      <c r="B81" s="28">
        <v>875</v>
      </c>
      <c r="C81" s="28" t="str">
        <f>VLOOKUP(B81,'[1]LISTADO ATM'!$A$2:$B$821,2,0)</f>
        <v xml:space="preserve">ATM Texaco Aut. Duarte KM 14 1/2 (Los Alcarrizos) </v>
      </c>
      <c r="D81" s="15" t="s">
        <v>10</v>
      </c>
      <c r="E81" s="40">
        <v>3335872089</v>
      </c>
    </row>
    <row r="82" spans="1:5" ht="18" x14ac:dyDescent="0.25">
      <c r="A82" s="35" t="str">
        <f>VLOOKUP(B82,'[1]LISTADO ATM'!$A$2:$C$821,3,0)</f>
        <v>DISTRITO NACIONAL</v>
      </c>
      <c r="B82" s="28">
        <v>453</v>
      </c>
      <c r="C82" s="28" t="str">
        <f>VLOOKUP(B82,'[1]LISTADO ATM'!$A$2:$B$921,2,0)</f>
        <v xml:space="preserve">ATM Autobanco Sarasota II </v>
      </c>
      <c r="D82" s="15" t="s">
        <v>10</v>
      </c>
      <c r="E82" s="40">
        <v>3335872090</v>
      </c>
    </row>
    <row r="83" spans="1:5" ht="18" x14ac:dyDescent="0.25">
      <c r="A83" s="35" t="str">
        <f>VLOOKUP(B83,'[1]LISTADO ATM'!$A$2:$C$821,3,0)</f>
        <v>NORTE</v>
      </c>
      <c r="B83" s="28">
        <v>157</v>
      </c>
      <c r="C83" s="28" t="str">
        <f>VLOOKUP(B83,'[1]LISTADO ATM'!$A$2:$B$821,2,0)</f>
        <v xml:space="preserve">ATM Oficina Samaná </v>
      </c>
      <c r="D83" s="15" t="s">
        <v>10</v>
      </c>
      <c r="E83" s="40">
        <v>3335872092</v>
      </c>
    </row>
    <row r="84" spans="1:5" ht="18" x14ac:dyDescent="0.25">
      <c r="A84" s="35" t="str">
        <f>VLOOKUP(B84,'[1]LISTADO ATM'!$A$2:$C$821,3,0)</f>
        <v>ESTE</v>
      </c>
      <c r="B84" s="28">
        <v>912</v>
      </c>
      <c r="C84" s="28" t="str">
        <f>VLOOKUP(B84,'[1]LISTADO ATM'!$A$2:$B$821,2,0)</f>
        <v xml:space="preserve">ATM Oficina San Pedro II </v>
      </c>
      <c r="D84" s="15" t="s">
        <v>10</v>
      </c>
      <c r="E84" s="40">
        <v>3335872093</v>
      </c>
    </row>
    <row r="85" spans="1:5" ht="18" x14ac:dyDescent="0.25">
      <c r="A85" s="35" t="str">
        <f>VLOOKUP(B85,'[1]LISTADO ATM'!$A$2:$C$821,3,0)</f>
        <v>DISTRITO NACIONAL</v>
      </c>
      <c r="B85" s="28">
        <v>708</v>
      </c>
      <c r="C85" s="28" t="str">
        <f>VLOOKUP(B85,'[1]LISTADO ATM'!$A$2:$B$821,2,0)</f>
        <v xml:space="preserve">ATM El Vestir De Hoy </v>
      </c>
      <c r="D85" s="15" t="s">
        <v>10</v>
      </c>
      <c r="E85" s="40">
        <v>3335872094</v>
      </c>
    </row>
    <row r="86" spans="1:5" ht="18" x14ac:dyDescent="0.25">
      <c r="A86" s="35" t="str">
        <f>VLOOKUP(B86,'[1]LISTADO ATM'!$A$2:$C$821,3,0)</f>
        <v>NORTE</v>
      </c>
      <c r="B86" s="28">
        <v>144</v>
      </c>
      <c r="C86" s="28" t="str">
        <f>VLOOKUP(B86,'[1]LISTADO ATM'!$A$2:$B$921,2,0)</f>
        <v xml:space="preserve">ATM Oficina Villa Altagracia </v>
      </c>
      <c r="D86" s="15" t="s">
        <v>10</v>
      </c>
      <c r="E86" s="40">
        <v>3335872095</v>
      </c>
    </row>
    <row r="87" spans="1:5" ht="18" x14ac:dyDescent="0.25">
      <c r="A87" s="35" t="str">
        <f>VLOOKUP(B87,'[1]LISTADO ATM'!$A$2:$C$821,3,0)</f>
        <v>DISTRITO NACIONAL</v>
      </c>
      <c r="B87" s="28">
        <v>541</v>
      </c>
      <c r="C87" s="28" t="str">
        <f>VLOOKUP(B87,'[1]LISTADO ATM'!$A$2:$B$821,2,0)</f>
        <v xml:space="preserve">ATM Oficina Sambil II </v>
      </c>
      <c r="D87" s="15" t="s">
        <v>10</v>
      </c>
      <c r="E87" s="40">
        <v>3335872097</v>
      </c>
    </row>
    <row r="88" spans="1:5" ht="18" x14ac:dyDescent="0.25">
      <c r="A88" s="35" t="str">
        <f>VLOOKUP(B88,'[1]LISTADO ATM'!$A$2:$C$821,3,0)</f>
        <v>DISTRITO NACIONAL</v>
      </c>
      <c r="B88" s="28">
        <v>409</v>
      </c>
      <c r="C88" s="28" t="str">
        <f>VLOOKUP(B88,'[1]LISTADO ATM'!$A$2:$B$821,2,0)</f>
        <v xml:space="preserve">ATM Oficina Las Palmas de Herrera I </v>
      </c>
      <c r="D88" s="15" t="s">
        <v>10</v>
      </c>
      <c r="E88" s="40" t="s">
        <v>45</v>
      </c>
    </row>
    <row r="89" spans="1:5" ht="18" x14ac:dyDescent="0.25">
      <c r="A89" s="35" t="str">
        <f>VLOOKUP(B89,'[1]LISTADO ATM'!$A$2:$C$821,3,0)</f>
        <v>DISTRITO NACIONAL</v>
      </c>
      <c r="B89" s="28">
        <v>331</v>
      </c>
      <c r="C89" s="28" t="str">
        <f>VLOOKUP(B89,'[1]LISTADO ATM'!$A$2:$B$821,2,0)</f>
        <v>ATM Ayuntamiento Sto. Dgo. Este</v>
      </c>
      <c r="D89" s="15" t="s">
        <v>10</v>
      </c>
      <c r="E89" s="40">
        <v>3335872109</v>
      </c>
    </row>
    <row r="90" spans="1:5" ht="18" x14ac:dyDescent="0.25">
      <c r="A90" s="35" t="str">
        <f>VLOOKUP(B90,'[1]LISTADO ATM'!$A$2:$C$821,3,0)</f>
        <v>DISTRITO NACIONAL</v>
      </c>
      <c r="B90" s="28">
        <v>967</v>
      </c>
      <c r="C90" s="28" t="str">
        <f>VLOOKUP(B90,'[1]LISTADO ATM'!$A$2:$B$921,2,0)</f>
        <v xml:space="preserve">ATM UNP Hiper Olé Autopista Duarte </v>
      </c>
      <c r="D90" s="15" t="s">
        <v>10</v>
      </c>
      <c r="E90" s="40">
        <v>3335872110</v>
      </c>
    </row>
    <row r="91" spans="1:5" ht="18" x14ac:dyDescent="0.25">
      <c r="A91" s="35" t="str">
        <f>VLOOKUP(B91,'[1]LISTADO ATM'!$A$2:$C$821,3,0)</f>
        <v>ESTE</v>
      </c>
      <c r="B91" s="28">
        <v>294</v>
      </c>
      <c r="C91" s="28" t="str">
        <f>VLOOKUP(B91,'[1]LISTADO ATM'!$A$2:$B$821,2,0)</f>
        <v xml:space="preserve">ATM Plaza Zaglul San Pedro II </v>
      </c>
      <c r="D91" s="15" t="s">
        <v>10</v>
      </c>
      <c r="E91" s="40">
        <v>3335872124</v>
      </c>
    </row>
    <row r="92" spans="1:5" ht="18" x14ac:dyDescent="0.25">
      <c r="A92" s="35" t="str">
        <f>VLOOKUP(B92,'[1]LISTADO ATM'!$A$2:$C$821,3,0)</f>
        <v>DISTRITO NACIONAL</v>
      </c>
      <c r="B92" s="28">
        <v>734</v>
      </c>
      <c r="C92" s="28" t="str">
        <f>VLOOKUP(B92,'[1]LISTADO ATM'!$A$2:$B$821,2,0)</f>
        <v xml:space="preserve">ATM Oficina Independencia I </v>
      </c>
      <c r="D92" s="15" t="s">
        <v>10</v>
      </c>
      <c r="E92" s="40">
        <v>3335872130</v>
      </c>
    </row>
    <row r="93" spans="1:5" ht="18" x14ac:dyDescent="0.25">
      <c r="A93" s="35" t="str">
        <f>VLOOKUP(B93,'[1]LISTADO ATM'!$A$2:$C$821,3,0)</f>
        <v>DISTRITO NACIONAL</v>
      </c>
      <c r="B93" s="28">
        <v>23</v>
      </c>
      <c r="C93" s="28" t="str">
        <f>VLOOKUP(B93,'[1]LISTADO ATM'!$A$2:$B$821,2,0)</f>
        <v xml:space="preserve">ATM Oficina México </v>
      </c>
      <c r="D93" s="15" t="s">
        <v>10</v>
      </c>
      <c r="E93" s="40">
        <v>3335872129</v>
      </c>
    </row>
    <row r="94" spans="1:5" ht="18" x14ac:dyDescent="0.25">
      <c r="A94" s="35" t="str">
        <f>VLOOKUP(B94,'[1]LISTADO ATM'!$A$2:$C$821,3,0)</f>
        <v>DISTRITO NACIONAL</v>
      </c>
      <c r="B94" s="28">
        <v>868</v>
      </c>
      <c r="C94" s="28" t="str">
        <f>VLOOKUP(B94,'[1]LISTADO ATM'!$A$2:$B$821,2,0)</f>
        <v xml:space="preserve">ATM Casino Diamante </v>
      </c>
      <c r="D94" s="15" t="s">
        <v>10</v>
      </c>
      <c r="E94" s="40">
        <v>3335872128</v>
      </c>
    </row>
    <row r="95" spans="1:5" ht="18" x14ac:dyDescent="0.25">
      <c r="A95" s="35" t="str">
        <f>VLOOKUP(B95,'[1]LISTADO ATM'!$A$2:$C$821,3,0)</f>
        <v>DISTRITO NACIONAL</v>
      </c>
      <c r="B95" s="28">
        <v>590</v>
      </c>
      <c r="C95" s="28" t="str">
        <f>VLOOKUP(B95,'[1]LISTADO ATM'!$A$2:$B$821,2,0)</f>
        <v xml:space="preserve">ATM Olé Aut. Las Américas </v>
      </c>
      <c r="D95" s="15" t="s">
        <v>10</v>
      </c>
      <c r="E95" s="40">
        <v>3335872126</v>
      </c>
    </row>
    <row r="96" spans="1:5" ht="18" x14ac:dyDescent="0.25">
      <c r="A96" s="35" t="str">
        <f>VLOOKUP(B96,'[1]LISTADO ATM'!$A$2:$C$821,3,0)</f>
        <v>DISTRITO NACIONAL</v>
      </c>
      <c r="B96" s="28">
        <v>459</v>
      </c>
      <c r="C96" s="28" t="str">
        <f>VLOOKUP(B96,'[1]LISTADO ATM'!$A$2:$B$821,2,0)</f>
        <v>ATM Estación Jima Bonao</v>
      </c>
      <c r="D96" s="15" t="s">
        <v>10</v>
      </c>
      <c r="E96" s="40">
        <v>3335872133</v>
      </c>
    </row>
    <row r="97" spans="1:5" ht="18" x14ac:dyDescent="0.25">
      <c r="A97" s="35" t="str">
        <f>VLOOKUP(B97,'[1]LISTADO ATM'!$A$2:$C$821,3,0)</f>
        <v>DISTRITO NACIONAL</v>
      </c>
      <c r="B97" s="28">
        <v>721</v>
      </c>
      <c r="C97" s="28" t="str">
        <f>VLOOKUP(B97,'[1]LISTADO ATM'!$A$2:$B$821,2,0)</f>
        <v xml:space="preserve">ATM Oficina Charles de Gaulle II </v>
      </c>
      <c r="D97" s="15" t="s">
        <v>10</v>
      </c>
      <c r="E97" s="40" t="s">
        <v>48</v>
      </c>
    </row>
    <row r="98" spans="1:5" ht="18" x14ac:dyDescent="0.25">
      <c r="A98" s="35" t="str">
        <f>VLOOKUP(B98,'[1]LISTADO ATM'!$A$2:$C$821,3,0)</f>
        <v>DISTRITO NACIONAL</v>
      </c>
      <c r="B98" s="28">
        <v>908</v>
      </c>
      <c r="C98" s="28" t="str">
        <f>VLOOKUP(B98,'[1]LISTADO ATM'!$A$2:$B$821,2,0)</f>
        <v xml:space="preserve">ATM Oficina Plaza Botánika </v>
      </c>
      <c r="D98" s="15" t="s">
        <v>10</v>
      </c>
      <c r="E98" s="40">
        <v>3335872141</v>
      </c>
    </row>
    <row r="99" spans="1:5" ht="18" x14ac:dyDescent="0.25">
      <c r="A99" s="35" t="str">
        <f>VLOOKUP(B99,'[1]LISTADO ATM'!$A$2:$C$821,3,0)</f>
        <v>DISTRITO NACIONAL</v>
      </c>
      <c r="B99" s="28">
        <v>883</v>
      </c>
      <c r="C99" s="28" t="str">
        <f>VLOOKUP(B99,'[1]LISTADO ATM'!$A$2:$B$821,2,0)</f>
        <v xml:space="preserve">ATM Oficina Filadelfia Plaza </v>
      </c>
      <c r="D99" s="15" t="s">
        <v>10</v>
      </c>
      <c r="E99" s="40">
        <v>3335872142</v>
      </c>
    </row>
    <row r="100" spans="1:5" ht="18" x14ac:dyDescent="0.25">
      <c r="A100" s="35" t="str">
        <f>VLOOKUP(B100,'[1]LISTADO ATM'!$A$2:$C$821,3,0)</f>
        <v>DISTRITO NACIONAL</v>
      </c>
      <c r="B100" s="28">
        <v>815</v>
      </c>
      <c r="C100" s="28" t="str">
        <f>VLOOKUP(B100,'[1]LISTADO ATM'!$A$2:$B$821,2,0)</f>
        <v xml:space="preserve">ATM Oficina Atalaya del Mar </v>
      </c>
      <c r="D100" s="15" t="s">
        <v>10</v>
      </c>
      <c r="E100" s="40">
        <v>3335872143</v>
      </c>
    </row>
    <row r="101" spans="1:5" ht="18" x14ac:dyDescent="0.25">
      <c r="A101" s="35" t="str">
        <f>VLOOKUP(B101,'[1]LISTADO ATM'!$A$2:$C$821,3,0)</f>
        <v>DISTRITO NACIONAL</v>
      </c>
      <c r="B101" s="28">
        <v>813</v>
      </c>
      <c r="C101" s="28" t="str">
        <f>VLOOKUP(B101,'[1]LISTADO ATM'!$A$2:$B$821,2,0)</f>
        <v>ATM Oficina Occidental Mall</v>
      </c>
      <c r="D101" s="15" t="s">
        <v>10</v>
      </c>
      <c r="E101" s="40">
        <v>3335872147</v>
      </c>
    </row>
    <row r="102" spans="1:5" ht="18" x14ac:dyDescent="0.25">
      <c r="A102" s="35" t="str">
        <f>VLOOKUP(B102,'[1]LISTADO ATM'!$A$2:$C$821,3,0)</f>
        <v>DISTRITO NACIONAL</v>
      </c>
      <c r="B102" s="28">
        <v>407</v>
      </c>
      <c r="C102" s="28" t="str">
        <f>VLOOKUP(B102,'[1]LISTADO ATM'!$A$2:$B$821,2,0)</f>
        <v xml:space="preserve">ATM Multicentro La Sirena Villa Mella </v>
      </c>
      <c r="D102" s="15" t="s">
        <v>10</v>
      </c>
      <c r="E102" s="40">
        <v>3335872151</v>
      </c>
    </row>
    <row r="103" spans="1:5" ht="18" x14ac:dyDescent="0.25">
      <c r="A103" s="35" t="str">
        <f>VLOOKUP(B103,'[1]LISTADO ATM'!$A$2:$C$821,3,0)</f>
        <v>DISTRITO NACIONAL</v>
      </c>
      <c r="B103" s="28">
        <v>719</v>
      </c>
      <c r="C103" s="28" t="str">
        <f>VLOOKUP(B103,'[1]LISTADO ATM'!$A$2:$B$821,2,0)</f>
        <v xml:space="preserve">ATM Ayuntamiento Municipal San Luís </v>
      </c>
      <c r="D103" s="15" t="s">
        <v>10</v>
      </c>
      <c r="E103" s="40">
        <v>3335872152</v>
      </c>
    </row>
    <row r="104" spans="1:5" ht="18" x14ac:dyDescent="0.25">
      <c r="A104" s="35" t="str">
        <f>VLOOKUP(B104,'[1]LISTADO ATM'!$A$2:$C$821,3,0)</f>
        <v>NORTE</v>
      </c>
      <c r="B104" s="28">
        <v>877</v>
      </c>
      <c r="C104" s="28" t="str">
        <f>VLOOKUP(B104,'[1]LISTADO ATM'!$A$2:$B$821,2,0)</f>
        <v xml:space="preserve">ATM Estación Los Samanes (Ranchito, La Vega) </v>
      </c>
      <c r="D104" s="15" t="s">
        <v>10</v>
      </c>
      <c r="E104" s="40">
        <v>3335872153</v>
      </c>
    </row>
    <row r="105" spans="1:5" ht="18" x14ac:dyDescent="0.25">
      <c r="A105" s="35" t="str">
        <f>VLOOKUP(B105,'[1]LISTADO ATM'!$A$2:$C$821,3,0)</f>
        <v>DISTRITO NACIONAL</v>
      </c>
      <c r="B105" s="28">
        <v>408</v>
      </c>
      <c r="C105" s="28" t="str">
        <f>VLOOKUP(B105,'[1]LISTADO ATM'!$A$2:$B$821,2,0)</f>
        <v xml:space="preserve">ATM Autobanco Las Palmas de Herrera </v>
      </c>
      <c r="D105" s="15" t="s">
        <v>10</v>
      </c>
      <c r="E105" s="40">
        <v>3335872155</v>
      </c>
    </row>
    <row r="106" spans="1:5" ht="18" x14ac:dyDescent="0.25">
      <c r="A106" s="35" t="str">
        <f>VLOOKUP(B106,'[1]LISTADO ATM'!$A$2:$C$821,3,0)</f>
        <v>DISTRITO NACIONAL</v>
      </c>
      <c r="B106" s="28">
        <v>394</v>
      </c>
      <c r="C106" s="28" t="str">
        <f>VLOOKUP(B106,'[1]LISTADO ATM'!$A$2:$B$821,2,0)</f>
        <v xml:space="preserve">ATM Multicentro La Sirena Luperón </v>
      </c>
      <c r="D106" s="15" t="s">
        <v>10</v>
      </c>
      <c r="E106" s="40">
        <v>3335872156</v>
      </c>
    </row>
    <row r="107" spans="1:5" ht="18" x14ac:dyDescent="0.25">
      <c r="A107" s="35" t="str">
        <f>VLOOKUP(B107,'[1]LISTADO ATM'!$A$2:$C$821,3,0)</f>
        <v>DISTRITO NACIONAL</v>
      </c>
      <c r="B107" s="28">
        <v>325</v>
      </c>
      <c r="C107" s="28" t="str">
        <f>VLOOKUP(B107,'[1]LISTADO ATM'!$A$2:$B$821,2,0)</f>
        <v>ATM Casa Edwin</v>
      </c>
      <c r="D107" s="15" t="s">
        <v>10</v>
      </c>
      <c r="E107" s="40">
        <v>3335872161</v>
      </c>
    </row>
    <row r="108" spans="1:5" ht="18" x14ac:dyDescent="0.25">
      <c r="A108" s="35" t="str">
        <f>VLOOKUP(B108,'[1]LISTADO ATM'!$A$2:$C$821,3,0)</f>
        <v>ESTE</v>
      </c>
      <c r="B108" s="28">
        <v>660</v>
      </c>
      <c r="C108" s="28" t="str">
        <f>VLOOKUP(B108,'[1]LISTADO ATM'!$A$2:$B$821,2,0)</f>
        <v>ATM Oficina Romana Norte II</v>
      </c>
      <c r="D108" s="15" t="s">
        <v>10</v>
      </c>
      <c r="E108" s="40">
        <v>3335872159</v>
      </c>
    </row>
    <row r="109" spans="1:5" ht="18" x14ac:dyDescent="0.25">
      <c r="A109" s="35" t="str">
        <f>VLOOKUP(B109,'[1]LISTADO ATM'!$A$2:$C$821,3,0)</f>
        <v>DISTRITO NACIONAL</v>
      </c>
      <c r="B109" s="28">
        <v>387</v>
      </c>
      <c r="C109" s="28" t="str">
        <f>VLOOKUP(B109,'[1]LISTADO ATM'!$A$2:$B$821,2,0)</f>
        <v xml:space="preserve">ATM S/M La Cadena San Vicente de Paul </v>
      </c>
      <c r="D109" s="15" t="s">
        <v>10</v>
      </c>
      <c r="E109" s="40">
        <v>3335872158</v>
      </c>
    </row>
    <row r="110" spans="1:5" ht="18" x14ac:dyDescent="0.25">
      <c r="A110" s="35" t="str">
        <f>VLOOKUP(B110,'[1]LISTADO ATM'!$A$2:$C$821,3,0)</f>
        <v>ESTE</v>
      </c>
      <c r="B110" s="28">
        <v>651</v>
      </c>
      <c r="C110" s="28" t="str">
        <f>VLOOKUP(B110,'[1]LISTADO ATM'!$A$2:$B$821,2,0)</f>
        <v>ATM Eco Petroleo Romana</v>
      </c>
      <c r="D110" s="15" t="s">
        <v>10</v>
      </c>
      <c r="E110" s="40">
        <v>3335872168</v>
      </c>
    </row>
    <row r="111" spans="1:5" ht="18" x14ac:dyDescent="0.25">
      <c r="A111" s="35" t="str">
        <f>VLOOKUP(B111,'[1]LISTADO ATM'!$A$2:$C$821,3,0)</f>
        <v>DISTRITO NACIONAL</v>
      </c>
      <c r="B111" s="28">
        <v>406</v>
      </c>
      <c r="C111" s="28" t="str">
        <f>VLOOKUP(B111,'[1]LISTADO ATM'!$A$2:$B$821,2,0)</f>
        <v xml:space="preserve">ATM UNP Plaza Lama Máximo Gómez </v>
      </c>
      <c r="D111" s="15" t="s">
        <v>10</v>
      </c>
      <c r="E111" s="40">
        <v>3335871968</v>
      </c>
    </row>
    <row r="112" spans="1:5" ht="18" x14ac:dyDescent="0.25">
      <c r="A112" s="35" t="str">
        <f>VLOOKUP(B112,'[1]LISTADO ATM'!$A$2:$C$821,3,0)</f>
        <v>ESTE</v>
      </c>
      <c r="B112" s="28">
        <v>480</v>
      </c>
      <c r="C112" s="28" t="str">
        <f>VLOOKUP(B112,'[1]LISTADO ATM'!$A$2:$B$821,2,0)</f>
        <v>ATM UNP Farmaconal Higuey</v>
      </c>
      <c r="D112" s="15" t="s">
        <v>10</v>
      </c>
      <c r="E112" s="40">
        <v>3335871971</v>
      </c>
    </row>
    <row r="113" spans="1:5" ht="18" x14ac:dyDescent="0.25">
      <c r="A113" s="35" t="str">
        <f>VLOOKUP(B113,'[1]LISTADO ATM'!$A$2:$C$821,3,0)</f>
        <v>NORTE</v>
      </c>
      <c r="B113" s="28">
        <v>649</v>
      </c>
      <c r="C113" s="28" t="str">
        <f>VLOOKUP(B113,'[1]LISTADO ATM'!$A$2:$B$821,2,0)</f>
        <v xml:space="preserve">ATM Oficina Galería 56 (San Francisco de Macorís) </v>
      </c>
      <c r="D113" s="15" t="s">
        <v>10</v>
      </c>
      <c r="E113" s="34">
        <v>3335872135</v>
      </c>
    </row>
    <row r="114" spans="1:5" ht="18" x14ac:dyDescent="0.25">
      <c r="A114" s="35" t="str">
        <f>VLOOKUP(B114,'[1]LISTADO ATM'!$A$2:$C$821,3,0)</f>
        <v>NORTE</v>
      </c>
      <c r="B114" s="66">
        <v>189</v>
      </c>
      <c r="C114" s="28" t="str">
        <f>VLOOKUP(B114,'[1]LISTADO ATM'!$A$2:$B$821,2,0)</f>
        <v xml:space="preserve">ATM Comando Regional Cibao Central P.N. </v>
      </c>
      <c r="D114" s="15" t="s">
        <v>10</v>
      </c>
      <c r="E114" s="40">
        <v>3335872174</v>
      </c>
    </row>
    <row r="115" spans="1:5" ht="18.75" thickBot="1" x14ac:dyDescent="0.3">
      <c r="A115" s="36" t="s">
        <v>11</v>
      </c>
      <c r="B115" s="37">
        <f>COUNT(B19:B114)</f>
        <v>96</v>
      </c>
      <c r="C115" s="14"/>
      <c r="D115" s="14"/>
      <c r="E115" s="14"/>
    </row>
    <row r="116" spans="1:5" ht="15.75" thickBot="1" x14ac:dyDescent="0.3">
      <c r="B116" s="5"/>
      <c r="E116" s="5"/>
    </row>
    <row r="117" spans="1:5" ht="18.75" thickBot="1" x14ac:dyDescent="0.3">
      <c r="A117" s="56" t="s">
        <v>20</v>
      </c>
      <c r="B117" s="57"/>
      <c r="C117" s="57"/>
      <c r="D117" s="57"/>
      <c r="E117" s="58"/>
    </row>
    <row r="118" spans="1:5" ht="18" x14ac:dyDescent="0.25">
      <c r="A118" s="2" t="s">
        <v>5</v>
      </c>
      <c r="B118" s="2" t="s">
        <v>6</v>
      </c>
      <c r="C118" s="2" t="s">
        <v>7</v>
      </c>
      <c r="D118" s="2" t="s">
        <v>8</v>
      </c>
      <c r="E118" s="12" t="s">
        <v>9</v>
      </c>
    </row>
    <row r="119" spans="1:5" ht="19.5" customHeight="1" x14ac:dyDescent="0.25">
      <c r="A119" s="19" t="str">
        <f>VLOOKUP(B119,'[1]LISTADO ATM'!$A$2:$C$821,3,0)</f>
        <v>DISTRITO NACIONAL</v>
      </c>
      <c r="B119" s="28">
        <v>642</v>
      </c>
      <c r="C119" s="34" t="str">
        <f>VLOOKUP(B119,'[1]LISTADO ATM'!$A$2:$B$821,2,0)</f>
        <v xml:space="preserve">ATM OMSA Sto. Dgo. </v>
      </c>
      <c r="D119" s="29" t="s">
        <v>19</v>
      </c>
      <c r="E119" s="34">
        <v>3335871472</v>
      </c>
    </row>
    <row r="120" spans="1:5" ht="18" x14ac:dyDescent="0.25">
      <c r="A120" s="19" t="str">
        <f>VLOOKUP(B120,'[1]LISTADO ATM'!$A$2:$C$821,3,0)</f>
        <v>NORTE</v>
      </c>
      <c r="B120" s="28">
        <v>638</v>
      </c>
      <c r="C120" s="28" t="str">
        <f>VLOOKUP(B120,'[1]LISTADO ATM'!$A$2:$B$821,2,0)</f>
        <v xml:space="preserve">ATM S/M Yoma </v>
      </c>
      <c r="D120" s="29" t="s">
        <v>19</v>
      </c>
      <c r="E120" s="34" t="s">
        <v>28</v>
      </c>
    </row>
    <row r="121" spans="1:5" ht="19.5" customHeight="1" x14ac:dyDescent="0.25">
      <c r="A121" s="19" t="str">
        <f>VLOOKUP(B121,'[1]LISTADO ATM'!$A$2:$C$821,3,0)</f>
        <v>DISTRITO NACIONAL</v>
      </c>
      <c r="B121" s="28">
        <v>443</v>
      </c>
      <c r="C121" s="34" t="str">
        <f>VLOOKUP(B121,'[1]LISTADO ATM'!$A$2:$B$821,2,0)</f>
        <v xml:space="preserve">ATM Edificio San Rafael </v>
      </c>
      <c r="D121" s="28" t="s">
        <v>19</v>
      </c>
      <c r="E121" s="34" t="s">
        <v>29</v>
      </c>
    </row>
    <row r="122" spans="1:5" ht="19.5" customHeight="1" x14ac:dyDescent="0.25">
      <c r="A122" s="19" t="str">
        <f>VLOOKUP(B122,'[1]LISTADO ATM'!$A$2:$C$821,3,0)</f>
        <v>NORTE</v>
      </c>
      <c r="B122" s="28">
        <v>119</v>
      </c>
      <c r="C122" s="34" t="str">
        <f>VLOOKUP(B122,'[1]LISTADO ATM'!$A$2:$B$821,2,0)</f>
        <v>ATM Oficina La Barranquita</v>
      </c>
      <c r="D122" s="28" t="s">
        <v>19</v>
      </c>
      <c r="E122" s="40">
        <v>3335871955</v>
      </c>
    </row>
    <row r="123" spans="1:5" ht="19.5" customHeight="1" x14ac:dyDescent="0.25">
      <c r="A123" s="19" t="str">
        <f>VLOOKUP(B123,'[1]LISTADO ATM'!$A$2:$C$821,3,0)</f>
        <v>NORTE</v>
      </c>
      <c r="B123" s="28">
        <v>276</v>
      </c>
      <c r="C123" s="34" t="str">
        <f>VLOOKUP(B123,'[1]LISTADO ATM'!$A$2:$B$821,2,0)</f>
        <v xml:space="preserve">ATM UNP Las Guáranas (San Francisco) </v>
      </c>
      <c r="D123" s="28" t="s">
        <v>19</v>
      </c>
      <c r="E123" s="40">
        <v>3335871958</v>
      </c>
    </row>
    <row r="124" spans="1:5" ht="19.5" customHeight="1" x14ac:dyDescent="0.25">
      <c r="A124" s="19" t="str">
        <f>VLOOKUP(B124,'[1]LISTADO ATM'!$A$2:$C$821,3,0)</f>
        <v>NORTE</v>
      </c>
      <c r="B124" s="28">
        <v>315</v>
      </c>
      <c r="C124" s="34" t="str">
        <f>VLOOKUP(B124,'[1]LISTADO ATM'!$A$2:$B$821,2,0)</f>
        <v xml:space="preserve">ATM Oficina Estrella Sadalá </v>
      </c>
      <c r="D124" s="28" t="s">
        <v>19</v>
      </c>
      <c r="E124" s="40">
        <v>3335871959</v>
      </c>
    </row>
    <row r="125" spans="1:5" ht="19.5" customHeight="1" x14ac:dyDescent="0.25">
      <c r="A125" s="19" t="str">
        <f>VLOOKUP(B125,'[1]LISTADO ATM'!$A$2:$C$821,3,0)</f>
        <v>DISTRITO NACIONAL</v>
      </c>
      <c r="B125" s="28">
        <v>359</v>
      </c>
      <c r="C125" s="34" t="str">
        <f>VLOOKUP(B125,'[1]LISTADO ATM'!$A$2:$B$821,2,0)</f>
        <v>ATM S/M Bravo Ozama</v>
      </c>
      <c r="D125" s="28" t="s">
        <v>19</v>
      </c>
      <c r="E125" s="40">
        <v>3335871834</v>
      </c>
    </row>
    <row r="126" spans="1:5" ht="19.5" customHeight="1" x14ac:dyDescent="0.25">
      <c r="A126" s="19" t="str">
        <f>VLOOKUP(B126,'[1]LISTADO ATM'!$A$2:$C$821,3,0)</f>
        <v>ESTE</v>
      </c>
      <c r="B126" s="28">
        <v>385</v>
      </c>
      <c r="C126" s="34" t="str">
        <f>VLOOKUP(B126,'[1]LISTADO ATM'!$A$2:$B$821,2,0)</f>
        <v xml:space="preserve">ATM Plaza Verón I </v>
      </c>
      <c r="D126" s="28" t="s">
        <v>19</v>
      </c>
      <c r="E126" s="40">
        <v>3335871962</v>
      </c>
    </row>
    <row r="127" spans="1:5" ht="19.5" customHeight="1" x14ac:dyDescent="0.25">
      <c r="A127" s="19" t="str">
        <f>VLOOKUP(B127,'[1]LISTADO ATM'!$A$2:$C$821,3,0)</f>
        <v>SUR</v>
      </c>
      <c r="B127" s="28">
        <v>699</v>
      </c>
      <c r="C127" s="34" t="str">
        <f>VLOOKUP(B127,'[1]LISTADO ATM'!$A$2:$B$821,2,0)</f>
        <v>ATM S/M Bravo Bani</v>
      </c>
      <c r="D127" s="28" t="s">
        <v>19</v>
      </c>
      <c r="E127" s="34">
        <v>3335871978</v>
      </c>
    </row>
    <row r="128" spans="1:5" ht="19.5" customHeight="1" x14ac:dyDescent="0.25">
      <c r="A128" s="19" t="str">
        <f>VLOOKUP(B128,'[1]LISTADO ATM'!$A$2:$C$821,3,0)</f>
        <v>SUR</v>
      </c>
      <c r="B128" s="28">
        <v>765</v>
      </c>
      <c r="C128" s="34" t="str">
        <f>VLOOKUP(B128,'[1]LISTADO ATM'!$A$2:$B$821,2,0)</f>
        <v xml:space="preserve">ATM Oficina Azua I </v>
      </c>
      <c r="D128" s="28" t="s">
        <v>19</v>
      </c>
      <c r="E128" s="34">
        <v>3335871982</v>
      </c>
    </row>
    <row r="129" spans="1:5" ht="19.5" customHeight="1" x14ac:dyDescent="0.25">
      <c r="A129" s="19" t="str">
        <f>VLOOKUP(B129,'[1]LISTADO ATM'!$A$2:$C$821,3,0)</f>
        <v>ESTE</v>
      </c>
      <c r="B129" s="28">
        <v>844</v>
      </c>
      <c r="C129" s="34" t="str">
        <f>VLOOKUP(B129,'[1]LISTADO ATM'!$A$2:$B$821,2,0)</f>
        <v xml:space="preserve">ATM San Juan Shopping Center (Bávaro) </v>
      </c>
      <c r="D129" s="28" t="s">
        <v>19</v>
      </c>
      <c r="E129" s="34">
        <v>3335871992</v>
      </c>
    </row>
    <row r="130" spans="1:5" ht="19.5" customHeight="1" x14ac:dyDescent="0.25">
      <c r="A130" s="19" t="str">
        <f>VLOOKUP(B130,'[1]LISTADO ATM'!$A$2:$C$821,3,0)</f>
        <v>NORTE</v>
      </c>
      <c r="B130" s="28">
        <v>636</v>
      </c>
      <c r="C130" s="34" t="str">
        <f>VLOOKUP(B130,'[1]LISTADO ATM'!$A$2:$B$821,2,0)</f>
        <v xml:space="preserve">ATM Oficina Tamboríl </v>
      </c>
      <c r="D130" s="28" t="s">
        <v>19</v>
      </c>
      <c r="E130" s="40">
        <v>3335872022</v>
      </c>
    </row>
    <row r="131" spans="1:5" ht="19.5" customHeight="1" x14ac:dyDescent="0.25">
      <c r="A131" s="19" t="str">
        <f>VLOOKUP(B131,'[1]LISTADO ATM'!$A$2:$C$821,3,0)</f>
        <v>ESTE</v>
      </c>
      <c r="B131" s="28">
        <v>217</v>
      </c>
      <c r="C131" s="34" t="str">
        <f>VLOOKUP(B131,'[1]LISTADO ATM'!$A$2:$B$821,2,0)</f>
        <v xml:space="preserve">ATM Oficina Bávaro </v>
      </c>
      <c r="D131" s="28" t="s">
        <v>19</v>
      </c>
      <c r="E131" s="34">
        <v>3335872026</v>
      </c>
    </row>
    <row r="132" spans="1:5" ht="19.5" customHeight="1" x14ac:dyDescent="0.25">
      <c r="A132" s="19" t="str">
        <f>VLOOKUP(B132,'[1]LISTADO ATM'!$A$2:$C$821,3,0)</f>
        <v>DISTRITO NACIONAL</v>
      </c>
      <c r="B132" s="28">
        <v>915</v>
      </c>
      <c r="C132" s="34" t="str">
        <f>VLOOKUP(B132,'[1]LISTADO ATM'!$A$2:$B$821,2,0)</f>
        <v xml:space="preserve">ATM Multicentro La Sirena Aut. Duarte </v>
      </c>
      <c r="D132" s="28" t="s">
        <v>19</v>
      </c>
      <c r="E132" s="34">
        <v>3335872027</v>
      </c>
    </row>
    <row r="133" spans="1:5" ht="19.5" customHeight="1" x14ac:dyDescent="0.25">
      <c r="A133" s="19" t="str">
        <f>VLOOKUP(B133,'[1]LISTADO ATM'!$A$2:$C$821,3,0)</f>
        <v>NORTE</v>
      </c>
      <c r="B133" s="28">
        <v>262</v>
      </c>
      <c r="C133" s="34" t="str">
        <f>VLOOKUP(B133,'[1]LISTADO ATM'!$A$2:$B$821,2,0)</f>
        <v xml:space="preserve">ATM Oficina Obras Públicas (Santiago) </v>
      </c>
      <c r="D133" s="28" t="s">
        <v>19</v>
      </c>
      <c r="E133" s="34">
        <v>3335872029</v>
      </c>
    </row>
    <row r="134" spans="1:5" ht="19.5" customHeight="1" x14ac:dyDescent="0.25">
      <c r="A134" s="19" t="str">
        <f>VLOOKUP(B134,'[1]LISTADO ATM'!$A$2:$C$821,3,0)</f>
        <v>DISTRITO NACIONAL</v>
      </c>
      <c r="B134" s="28">
        <v>37</v>
      </c>
      <c r="C134" s="34" t="str">
        <f>VLOOKUP(B134,'[1]LISTADO ATM'!$A$2:$B$821,2,0)</f>
        <v xml:space="preserve">ATM Oficina Villa Mella </v>
      </c>
      <c r="D134" s="28" t="s">
        <v>19</v>
      </c>
      <c r="E134" s="34">
        <v>3335872035</v>
      </c>
    </row>
    <row r="135" spans="1:5" ht="19.5" customHeight="1" x14ac:dyDescent="0.25">
      <c r="A135" s="19" t="str">
        <f>VLOOKUP(B135,'[1]LISTADO ATM'!$A$2:$C$821,3,0)</f>
        <v>ESTE</v>
      </c>
      <c r="B135" s="28">
        <v>366</v>
      </c>
      <c r="C135" s="34" t="str">
        <f>VLOOKUP(B135,'[1]LISTADO ATM'!$A$2:$B$821,2,0)</f>
        <v>ATM Oficina Boulevard (Higuey) II</v>
      </c>
      <c r="D135" s="28" t="s">
        <v>19</v>
      </c>
      <c r="E135" s="34">
        <v>3335872036</v>
      </c>
    </row>
    <row r="136" spans="1:5" ht="19.5" customHeight="1" x14ac:dyDescent="0.25">
      <c r="A136" s="19" t="str">
        <f>VLOOKUP(B136,'[1]LISTADO ATM'!$A$2:$C$821,3,0)</f>
        <v>DISTRITO NACIONAL</v>
      </c>
      <c r="B136" s="28">
        <v>542</v>
      </c>
      <c r="C136" s="34" t="str">
        <f>VLOOKUP(B136,'[1]LISTADO ATM'!$A$2:$B$821,2,0)</f>
        <v>ATM S/M la Cadena Carretera Mella</v>
      </c>
      <c r="D136" s="28" t="s">
        <v>19</v>
      </c>
      <c r="E136" s="34">
        <v>3335872038</v>
      </c>
    </row>
    <row r="137" spans="1:5" ht="19.5" customHeight="1" x14ac:dyDescent="0.25">
      <c r="A137" s="19" t="str">
        <f>VLOOKUP(B137,'[1]LISTADO ATM'!$A$2:$C$821,3,0)</f>
        <v>DISTRITO NACIONAL</v>
      </c>
      <c r="B137" s="28">
        <v>678</v>
      </c>
      <c r="C137" s="34" t="str">
        <f>VLOOKUP(B137,'[1]LISTADO ATM'!$A$2:$B$821,2,0)</f>
        <v>ATM Eco Petroleo San Isidro</v>
      </c>
      <c r="D137" s="28" t="s">
        <v>19</v>
      </c>
      <c r="E137" s="34">
        <v>3335872042</v>
      </c>
    </row>
    <row r="138" spans="1:5" ht="19.5" customHeight="1" x14ac:dyDescent="0.25">
      <c r="A138" s="19" t="str">
        <f>VLOOKUP(B138,'[1]LISTADO ATM'!$A$2:$C$821,3,0)</f>
        <v>DISTRITO NACIONAL</v>
      </c>
      <c r="B138" s="28">
        <v>149</v>
      </c>
      <c r="C138" s="34" t="str">
        <f>VLOOKUP(B138,'[1]LISTADO ATM'!$A$2:$B$821,2,0)</f>
        <v>ATM Estación Metro Concepción</v>
      </c>
      <c r="D138" s="28" t="s">
        <v>19</v>
      </c>
      <c r="E138" s="34">
        <v>3335872047</v>
      </c>
    </row>
    <row r="139" spans="1:5" ht="19.5" customHeight="1" x14ac:dyDescent="0.25">
      <c r="A139" s="19" t="str">
        <f>VLOOKUP(B139,'[1]LISTADO ATM'!$A$2:$C$821,3,0)</f>
        <v>NORTE</v>
      </c>
      <c r="B139" s="28">
        <v>142</v>
      </c>
      <c r="C139" s="34" t="str">
        <f>VLOOKUP(B139,'[1]LISTADO ATM'!$A$2:$B$821,2,0)</f>
        <v xml:space="preserve">ATM Centro de Caja Galerías Bonao </v>
      </c>
      <c r="D139" s="28" t="s">
        <v>19</v>
      </c>
      <c r="E139" s="34">
        <v>3335872049</v>
      </c>
    </row>
    <row r="140" spans="1:5" ht="19.5" customHeight="1" x14ac:dyDescent="0.25">
      <c r="A140" s="19" t="str">
        <f>VLOOKUP(B140,'[1]LISTADO ATM'!$A$2:$C$821,3,0)</f>
        <v>ESTE</v>
      </c>
      <c r="B140" s="28">
        <v>673</v>
      </c>
      <c r="C140" s="34" t="str">
        <f>VLOOKUP(B140,'[1]LISTADO ATM'!$A$2:$B$821,2,0)</f>
        <v>ATM Clínica Dr. Cruz Jiminián</v>
      </c>
      <c r="D140" s="28" t="s">
        <v>19</v>
      </c>
      <c r="E140" s="34">
        <v>3335871850</v>
      </c>
    </row>
    <row r="141" spans="1:5" ht="19.5" customHeight="1" x14ac:dyDescent="0.25">
      <c r="A141" s="19" t="str">
        <f>VLOOKUP(B141,'[1]LISTADO ATM'!$A$2:$C$821,3,0)</f>
        <v>DISTRITO NACIONAL</v>
      </c>
      <c r="B141" s="28">
        <v>85</v>
      </c>
      <c r="C141" s="34" t="str">
        <f>VLOOKUP(B141,'[1]LISTADO ATM'!$A$2:$B$821,2,0)</f>
        <v xml:space="preserve">ATM Oficina San Isidro (Fuerza Aérea) </v>
      </c>
      <c r="D141" s="28" t="s">
        <v>19</v>
      </c>
      <c r="E141" s="34">
        <v>3335872080</v>
      </c>
    </row>
    <row r="142" spans="1:5" ht="19.5" customHeight="1" x14ac:dyDescent="0.25">
      <c r="A142" s="19" t="str">
        <f>VLOOKUP(B142,'[1]LISTADO ATM'!$A$2:$C$821,3,0)</f>
        <v>DISTRITO NACIONAL</v>
      </c>
      <c r="B142" s="28">
        <v>152</v>
      </c>
      <c r="C142" s="34" t="str">
        <f>VLOOKUP(B142,'[1]LISTADO ATM'!$A$2:$B$821,2,0)</f>
        <v xml:space="preserve">ATM Kiosco Megacentro II </v>
      </c>
      <c r="D142" s="28" t="s">
        <v>19</v>
      </c>
      <c r="E142" s="34">
        <v>3335872085</v>
      </c>
    </row>
    <row r="143" spans="1:5" ht="19.5" customHeight="1" x14ac:dyDescent="0.25">
      <c r="A143" s="19" t="str">
        <f>VLOOKUP(B143,'[1]LISTADO ATM'!$A$2:$C$821,3,0)</f>
        <v>DISTRITO NACIONAL</v>
      </c>
      <c r="B143" s="28">
        <v>566</v>
      </c>
      <c r="C143" s="34" t="str">
        <f>VLOOKUP(B143,'[1]LISTADO ATM'!$A$2:$B$821,2,0)</f>
        <v xml:space="preserve">ATM Hiper Olé Aut. Duarte </v>
      </c>
      <c r="D143" s="28" t="s">
        <v>19</v>
      </c>
      <c r="E143" s="34">
        <v>3335872091</v>
      </c>
    </row>
    <row r="144" spans="1:5" ht="19.5" customHeight="1" x14ac:dyDescent="0.25">
      <c r="A144" s="19" t="str">
        <f>VLOOKUP(B144,'[1]LISTADO ATM'!$A$2:$C$821,3,0)</f>
        <v>DISTRITO NACIONAL</v>
      </c>
      <c r="B144" s="28">
        <v>224</v>
      </c>
      <c r="C144" s="34" t="str">
        <f>VLOOKUP(B144,'[1]LISTADO ATM'!$A$2:$B$821,2,0)</f>
        <v xml:space="preserve">ATM S/M Nacional El Millón (Núñez de Cáceres) </v>
      </c>
      <c r="D144" s="28" t="s">
        <v>19</v>
      </c>
      <c r="E144" s="34">
        <v>3335872106</v>
      </c>
    </row>
    <row r="145" spans="1:5" ht="19.5" customHeight="1" x14ac:dyDescent="0.25">
      <c r="A145" s="19" t="str">
        <f>VLOOKUP(B145,'[1]LISTADO ATM'!$A$2:$C$821,3,0)</f>
        <v>NORTE</v>
      </c>
      <c r="B145" s="28">
        <v>75</v>
      </c>
      <c r="C145" s="34" t="str">
        <f>VLOOKUP(B145,'[1]LISTADO ATM'!$A$2:$B$821,2,0)</f>
        <v xml:space="preserve">ATM Oficina Gaspar Hernández </v>
      </c>
      <c r="D145" s="28" t="s">
        <v>19</v>
      </c>
      <c r="E145" s="34">
        <v>3335872108</v>
      </c>
    </row>
    <row r="146" spans="1:5" ht="19.5" customHeight="1" x14ac:dyDescent="0.25">
      <c r="A146" s="19" t="str">
        <f>VLOOKUP(B146,'[1]LISTADO ATM'!$A$2:$C$821,3,0)</f>
        <v>DISTRITO NACIONAL</v>
      </c>
      <c r="B146" s="28">
        <v>577</v>
      </c>
      <c r="C146" s="34" t="str">
        <f>VLOOKUP(B146,'[1]LISTADO ATM'!$A$2:$B$821,2,0)</f>
        <v xml:space="preserve">ATM Olé Ave. Duarte </v>
      </c>
      <c r="D146" s="28" t="s">
        <v>19</v>
      </c>
      <c r="E146" s="34">
        <v>3335872149</v>
      </c>
    </row>
    <row r="147" spans="1:5" ht="19.5" customHeight="1" x14ac:dyDescent="0.25">
      <c r="A147" s="19" t="str">
        <f>VLOOKUP(B147,'[1]LISTADO ATM'!$A$2:$C$821,3,0)</f>
        <v>DISTRITO NACIONAL</v>
      </c>
      <c r="B147" s="28">
        <v>60</v>
      </c>
      <c r="C147" s="34" t="str">
        <f>VLOOKUP(B147,'[1]LISTADO ATM'!$A$2:$B$821,2,0)</f>
        <v xml:space="preserve">ATM Autobanco 27 de Febrero </v>
      </c>
      <c r="D147" s="28" t="s">
        <v>19</v>
      </c>
      <c r="E147" s="34">
        <v>3335872112</v>
      </c>
    </row>
    <row r="148" spans="1:5" ht="19.5" customHeight="1" x14ac:dyDescent="0.25">
      <c r="A148" s="19" t="str">
        <f>VLOOKUP(B148,'[1]LISTADO ATM'!$A$2:$C$821,3,0)</f>
        <v>DISTRITO NACIONAL</v>
      </c>
      <c r="B148" s="28">
        <v>231</v>
      </c>
      <c r="C148" s="34" t="str">
        <f>VLOOKUP(B148,'[1]LISTADO ATM'!$A$2:$B$821,2,0)</f>
        <v xml:space="preserve">ATM Oficina Zona Oriental </v>
      </c>
      <c r="D148" s="28" t="s">
        <v>19</v>
      </c>
      <c r="E148" s="34" t="s">
        <v>46</v>
      </c>
    </row>
    <row r="149" spans="1:5" ht="19.5" customHeight="1" x14ac:dyDescent="0.25">
      <c r="A149" s="19" t="str">
        <f>VLOOKUP(B149,'[1]LISTADO ATM'!$A$2:$C$821,3,0)</f>
        <v>DISTRITO NACIONAL</v>
      </c>
      <c r="B149" s="28">
        <v>300</v>
      </c>
      <c r="C149" s="34" t="str">
        <f>VLOOKUP(B149,'[1]LISTADO ATM'!$A$2:$B$821,2,0)</f>
        <v xml:space="preserve">ATM S/M Aprezio Los Guaricanos </v>
      </c>
      <c r="D149" s="28" t="s">
        <v>19</v>
      </c>
      <c r="E149" s="34">
        <v>3335872127</v>
      </c>
    </row>
    <row r="150" spans="1:5" ht="19.5" customHeight="1" x14ac:dyDescent="0.25">
      <c r="A150" s="19" t="str">
        <f>VLOOKUP(B150,'[1]LISTADO ATM'!$A$2:$C$821,3,0)</f>
        <v>DISTRITO NACIONAL</v>
      </c>
      <c r="B150" s="28">
        <v>735</v>
      </c>
      <c r="C150" s="34" t="str">
        <f>VLOOKUP(B150,'[1]LISTADO ATM'!$A$2:$B$821,2,0)</f>
        <v xml:space="preserve">ATM Oficina Independencia II  </v>
      </c>
      <c r="D150" s="28" t="s">
        <v>19</v>
      </c>
      <c r="E150" s="34">
        <v>3335872131</v>
      </c>
    </row>
    <row r="151" spans="1:5" ht="19.5" customHeight="1" x14ac:dyDescent="0.25">
      <c r="A151" s="19" t="str">
        <f>VLOOKUP(B151,'[1]LISTADO ATM'!$A$2:$C$821,3,0)</f>
        <v>NORTE</v>
      </c>
      <c r="B151" s="28">
        <v>333</v>
      </c>
      <c r="C151" s="34" t="str">
        <f>VLOOKUP(B151,'[1]LISTADO ATM'!$A$2:$B$821,2,0)</f>
        <v>ATM Oficina Turey Maimón</v>
      </c>
      <c r="D151" s="28" t="s">
        <v>19</v>
      </c>
      <c r="E151" s="34">
        <v>3335872125</v>
      </c>
    </row>
    <row r="152" spans="1:5" ht="19.5" customHeight="1" x14ac:dyDescent="0.25">
      <c r="A152" s="19" t="str">
        <f>VLOOKUP(B152,'[1]LISTADO ATM'!$A$2:$C$821,3,0)</f>
        <v>NORTE</v>
      </c>
      <c r="B152" s="28">
        <v>500</v>
      </c>
      <c r="C152" s="34" t="str">
        <f>VLOOKUP(B152,'[1]LISTADO ATM'!$A$2:$B$821,2,0)</f>
        <v xml:space="preserve">ATM UNP Cutupú </v>
      </c>
      <c r="D152" s="28" t="s">
        <v>19</v>
      </c>
      <c r="E152" s="34">
        <v>3335872134</v>
      </c>
    </row>
    <row r="153" spans="1:5" ht="19.5" customHeight="1" x14ac:dyDescent="0.25">
      <c r="A153" s="19" t="str">
        <f>VLOOKUP(B153,'[1]LISTADO ATM'!$A$2:$C$821,3,0)</f>
        <v>DISTRITO NACIONAL</v>
      </c>
      <c r="B153" s="28">
        <v>938</v>
      </c>
      <c r="C153" s="34" t="str">
        <f>VLOOKUP(B153,'[1]LISTADO ATM'!$A$2:$B$821,2,0)</f>
        <v xml:space="preserve">ATM Autobanco Oficina Filadelfia Plaza </v>
      </c>
      <c r="D153" s="28" t="s">
        <v>19</v>
      </c>
      <c r="E153" s="34">
        <v>3335872140</v>
      </c>
    </row>
    <row r="154" spans="1:5" ht="19.5" customHeight="1" x14ac:dyDescent="0.25">
      <c r="A154" s="19" t="str">
        <f>VLOOKUP(B154,'[1]LISTADO ATM'!$A$2:$C$821,3,0)</f>
        <v>SUR</v>
      </c>
      <c r="B154" s="28">
        <v>766</v>
      </c>
      <c r="C154" s="34" t="str">
        <f>VLOOKUP(B154,'[1]LISTADO ATM'!$A$2:$B$821,2,0)</f>
        <v xml:space="preserve">ATM Oficina Azua II </v>
      </c>
      <c r="D154" s="28" t="s">
        <v>19</v>
      </c>
      <c r="E154" s="34">
        <v>3335872144</v>
      </c>
    </row>
    <row r="155" spans="1:5" ht="19.5" customHeight="1" x14ac:dyDescent="0.25">
      <c r="A155" s="19" t="str">
        <f>VLOOKUP(B155,'[1]LISTADO ATM'!$A$2:$C$821,3,0)</f>
        <v>NORTE</v>
      </c>
      <c r="B155" s="28">
        <v>752</v>
      </c>
      <c r="C155" s="34" t="str">
        <f>VLOOKUP(B155,'[1]LISTADO ATM'!$A$2:$B$821,2,0)</f>
        <v xml:space="preserve">ATM UNP Las Carolinas (La Vega) </v>
      </c>
      <c r="D155" s="28" t="s">
        <v>19</v>
      </c>
      <c r="E155" s="34">
        <v>3335872145</v>
      </c>
    </row>
    <row r="156" spans="1:5" ht="19.5" customHeight="1" x14ac:dyDescent="0.25">
      <c r="A156" s="19" t="str">
        <f>VLOOKUP(B156,'[1]LISTADO ATM'!$A$2:$C$821,3,0)</f>
        <v>DISTRITO NACIONAL</v>
      </c>
      <c r="B156" s="28">
        <v>267</v>
      </c>
      <c r="C156" s="34" t="str">
        <f>VLOOKUP(B156,'[1]LISTADO ATM'!$A$2:$B$821,2,0)</f>
        <v xml:space="preserve">ATM Centro de Caja México </v>
      </c>
      <c r="D156" s="28" t="s">
        <v>19</v>
      </c>
      <c r="E156" s="40">
        <v>3335871957</v>
      </c>
    </row>
    <row r="157" spans="1:5" ht="19.5" customHeight="1" x14ac:dyDescent="0.25">
      <c r="A157" s="19" t="str">
        <f>VLOOKUP(B157,'[1]LISTADO ATM'!$A$2:$C$821,3,0)</f>
        <v>ESTE</v>
      </c>
      <c r="B157" s="28">
        <v>661</v>
      </c>
      <c r="C157" s="34" t="str">
        <f>VLOOKUP(B157,'[1]LISTADO ATM'!$A$2:$B$821,2,0)</f>
        <v xml:space="preserve">ATM Almacenes Iberia (San Pedro) </v>
      </c>
      <c r="D157" s="28" t="s">
        <v>19</v>
      </c>
      <c r="E157" s="34">
        <v>3335872148</v>
      </c>
    </row>
    <row r="158" spans="1:5" ht="19.5" customHeight="1" x14ac:dyDescent="0.25">
      <c r="A158" s="19" t="str">
        <f>VLOOKUP(B158,'[1]LISTADO ATM'!$A$2:$C$821,3,0)</f>
        <v>NORTE</v>
      </c>
      <c r="B158" s="28">
        <v>888</v>
      </c>
      <c r="C158" s="34" t="str">
        <f>VLOOKUP(B158,'[1]LISTADO ATM'!$A$2:$B$821,2,0)</f>
        <v>ATM Oficina galeria 56 II (SFM)</v>
      </c>
      <c r="D158" s="28" t="s">
        <v>19</v>
      </c>
      <c r="E158" s="34">
        <v>3335872154</v>
      </c>
    </row>
    <row r="159" spans="1:5" ht="19.5" customHeight="1" x14ac:dyDescent="0.25">
      <c r="A159" s="19" t="str">
        <f>VLOOKUP(B159,'[1]LISTADO ATM'!$A$2:$C$821,3,0)</f>
        <v>DISTRITO NACIONAL</v>
      </c>
      <c r="B159" s="28">
        <v>580</v>
      </c>
      <c r="C159" s="34" t="str">
        <f>VLOOKUP(B159,'[1]LISTADO ATM'!$A$2:$B$821,2,0)</f>
        <v xml:space="preserve">ATM Edificio Propagas </v>
      </c>
      <c r="D159" s="28" t="s">
        <v>19</v>
      </c>
      <c r="E159" s="34">
        <v>3335872165</v>
      </c>
    </row>
    <row r="160" spans="1:5" ht="19.5" customHeight="1" x14ac:dyDescent="0.25">
      <c r="A160" s="19" t="str">
        <f>VLOOKUP(B160,'[1]LISTADO ATM'!$A$2:$C$821,3,0)</f>
        <v>NORTE</v>
      </c>
      <c r="B160" s="28">
        <v>380</v>
      </c>
      <c r="C160" s="34" t="str">
        <f>VLOOKUP(B160,'[1]LISTADO ATM'!$A$2:$B$821,2,0)</f>
        <v xml:space="preserve">ATM Oficina Navarrete </v>
      </c>
      <c r="D160" s="28" t="s">
        <v>19</v>
      </c>
      <c r="E160" s="34">
        <v>3335872160</v>
      </c>
    </row>
    <row r="161" spans="1:5" ht="19.5" customHeight="1" x14ac:dyDescent="0.25">
      <c r="A161" s="19" t="str">
        <f>VLOOKUP(B161,'[1]LISTADO ATM'!$A$2:$C$821,3,0)</f>
        <v>DISTRITO NACIONAL</v>
      </c>
      <c r="B161" s="28">
        <v>194</v>
      </c>
      <c r="C161" s="34" t="str">
        <f>VLOOKUP(B161,'[1]LISTADO ATM'!$A$2:$B$821,2,0)</f>
        <v xml:space="preserve">ATM UNP Pantoja </v>
      </c>
      <c r="D161" s="28" t="s">
        <v>19</v>
      </c>
      <c r="E161" s="34">
        <v>3335872167</v>
      </c>
    </row>
    <row r="162" spans="1:5" ht="19.5" customHeight="1" x14ac:dyDescent="0.25">
      <c r="A162" s="19" t="str">
        <f>VLOOKUP(B162,'[1]LISTADO ATM'!$A$2:$C$821,3,0)</f>
        <v>SUR</v>
      </c>
      <c r="B162" s="28">
        <v>135</v>
      </c>
      <c r="C162" s="34" t="str">
        <f>VLOOKUP(B162,'[1]LISTADO ATM'!$A$2:$B$821,2,0)</f>
        <v xml:space="preserve">ATM Oficina Las Dunas Baní </v>
      </c>
      <c r="D162" s="28" t="s">
        <v>19</v>
      </c>
      <c r="E162" s="34">
        <v>3335872132</v>
      </c>
    </row>
    <row r="163" spans="1:5" ht="19.5" customHeight="1" x14ac:dyDescent="0.25">
      <c r="A163" s="19" t="str">
        <f>VLOOKUP(B163,'[1]LISTADO ATM'!$A$2:$C$821,3,0)</f>
        <v>DISTRITO NACIONAL</v>
      </c>
      <c r="B163" s="66">
        <v>239</v>
      </c>
      <c r="C163" s="34" t="str">
        <f>VLOOKUP(B163,'[1]LISTADO ATM'!$A$2:$B$821,2,0)</f>
        <v xml:space="preserve">ATM Autobanco Charles de Gaulle </v>
      </c>
      <c r="D163" s="28" t="s">
        <v>19</v>
      </c>
      <c r="E163" s="67">
        <v>3335872172</v>
      </c>
    </row>
    <row r="164" spans="1:5" ht="19.5" customHeight="1" x14ac:dyDescent="0.25">
      <c r="A164" s="19" t="str">
        <f>VLOOKUP(B164,'[1]LISTADO ATM'!$A$2:$C$821,3,0)</f>
        <v>DISTRITO NACIONAL</v>
      </c>
      <c r="B164" s="66">
        <v>180</v>
      </c>
      <c r="C164" s="34" t="str">
        <f>VLOOKUP(B164,'[1]LISTADO ATM'!$A$2:$B$821,2,0)</f>
        <v xml:space="preserve">ATM Megacentro II </v>
      </c>
      <c r="D164" s="28" t="s">
        <v>19</v>
      </c>
      <c r="E164" s="67">
        <v>3335872173</v>
      </c>
    </row>
    <row r="165" spans="1:5" ht="19.5" customHeight="1" x14ac:dyDescent="0.25">
      <c r="A165" s="19" t="str">
        <f>VLOOKUP(B165,'[1]LISTADO ATM'!$A$2:$C$821,3,0)</f>
        <v>NORTE</v>
      </c>
      <c r="B165" s="66">
        <v>99</v>
      </c>
      <c r="C165" s="34" t="str">
        <f>VLOOKUP(B165,'[1]LISTADO ATM'!$A$2:$B$821,2,0)</f>
        <v xml:space="preserve">ATM Multicentro La Sirena S.F.M. </v>
      </c>
      <c r="D165" s="28" t="s">
        <v>19</v>
      </c>
      <c r="E165" s="67">
        <v>3335872175</v>
      </c>
    </row>
    <row r="166" spans="1:5" ht="18.75" thickBot="1" x14ac:dyDescent="0.3">
      <c r="A166" s="3"/>
      <c r="B166" s="37">
        <f>COUNT(B119:B165)</f>
        <v>47</v>
      </c>
      <c r="C166" s="14"/>
      <c r="D166" s="38"/>
      <c r="E166" s="39"/>
    </row>
    <row r="167" spans="1:5" ht="15.75" thickBot="1" x14ac:dyDescent="0.3">
      <c r="B167" s="5"/>
      <c r="E167" s="5"/>
    </row>
    <row r="168" spans="1:5" ht="18" x14ac:dyDescent="0.25">
      <c r="A168" s="63" t="s">
        <v>13</v>
      </c>
      <c r="B168" s="64"/>
      <c r="C168" s="64"/>
      <c r="D168" s="64"/>
      <c r="E168" s="65"/>
    </row>
    <row r="169" spans="1:5" ht="18" x14ac:dyDescent="0.25">
      <c r="A169" s="2" t="s">
        <v>5</v>
      </c>
      <c r="B169" s="2" t="s">
        <v>6</v>
      </c>
      <c r="C169" s="4" t="s">
        <v>7</v>
      </c>
      <c r="D169" s="18" t="s">
        <v>8</v>
      </c>
      <c r="E169" s="12" t="s">
        <v>9</v>
      </c>
    </row>
    <row r="170" spans="1:5" ht="19.5" customHeight="1" x14ac:dyDescent="0.25">
      <c r="A170" s="19" t="str">
        <f>VLOOKUP(B170,'[1]LISTADO ATM'!$A$2:$C$821,3,0)</f>
        <v>NORTE</v>
      </c>
      <c r="B170" s="28">
        <v>3</v>
      </c>
      <c r="C170" s="34" t="str">
        <f>VLOOKUP(B170,'[1]LISTADO ATM'!$A$2:$B$821,2,0)</f>
        <v>ATM Autoservicio La Vega Real</v>
      </c>
      <c r="D170" s="41" t="s">
        <v>33</v>
      </c>
      <c r="E170" s="34" t="s">
        <v>30</v>
      </c>
    </row>
    <row r="171" spans="1:5" ht="19.5" customHeight="1" x14ac:dyDescent="0.25">
      <c r="A171" s="19" t="str">
        <f>VLOOKUP(B171,'[1]LISTADO ATM'!$A$2:$C$821,3,0)</f>
        <v>DISTRITO NACIONAL</v>
      </c>
      <c r="B171" s="28">
        <v>70</v>
      </c>
      <c r="C171" s="34" t="str">
        <f>VLOOKUP(B171,'[1]LISTADO ATM'!$A$2:$B$821,2,0)</f>
        <v xml:space="preserve">ATM Autoservicio Plaza Lama Zona Oriental </v>
      </c>
      <c r="D171" s="41" t="s">
        <v>33</v>
      </c>
      <c r="E171" s="34" t="s">
        <v>31</v>
      </c>
    </row>
    <row r="172" spans="1:5" ht="19.5" customHeight="1" x14ac:dyDescent="0.25">
      <c r="A172" s="19" t="str">
        <f>VLOOKUP(B172,'[1]LISTADO ATM'!$A$2:$C$821,3,0)</f>
        <v>NORTE</v>
      </c>
      <c r="B172" s="28">
        <v>654</v>
      </c>
      <c r="C172" s="34" t="str">
        <f>VLOOKUP(B172,'[1]LISTADO ATM'!$A$2:$B$821,2,0)</f>
        <v>ATM Autoservicio S/M Jumbo Puerto Plata</v>
      </c>
      <c r="D172" s="41" t="s">
        <v>33</v>
      </c>
      <c r="E172" s="34" t="s">
        <v>32</v>
      </c>
    </row>
    <row r="173" spans="1:5" ht="19.5" customHeight="1" x14ac:dyDescent="0.25">
      <c r="A173" s="19" t="str">
        <f>VLOOKUP(B173,'[1]LISTADO ATM'!$A$2:$C$821,3,0)</f>
        <v>SUR</v>
      </c>
      <c r="B173" s="28">
        <v>252</v>
      </c>
      <c r="C173" s="34" t="str">
        <f>VLOOKUP(B173,'[1]LISTADO ATM'!$A$2:$B$821,2,0)</f>
        <v xml:space="preserve">ATM Banco Agrícola (Barahona) </v>
      </c>
      <c r="D173" s="41" t="s">
        <v>21</v>
      </c>
      <c r="E173" s="34" t="s">
        <v>27</v>
      </c>
    </row>
    <row r="174" spans="1:5" ht="19.5" customHeight="1" x14ac:dyDescent="0.25">
      <c r="A174" s="19" t="str">
        <f>VLOOKUP(B174,'[1]LISTADO ATM'!$A$2:$C$821,3,0)</f>
        <v>SUR</v>
      </c>
      <c r="B174" s="28">
        <v>5</v>
      </c>
      <c r="C174" s="34" t="str">
        <f>VLOOKUP(B174,'[1]LISTADO ATM'!$A$2:$B$821,2,0)</f>
        <v>ATM Oficina Autoservicio Villa Ofelia (San Juan)</v>
      </c>
      <c r="D174" s="41" t="s">
        <v>21</v>
      </c>
      <c r="E174" s="34">
        <v>3335871949</v>
      </c>
    </row>
    <row r="175" spans="1:5" ht="19.5" customHeight="1" x14ac:dyDescent="0.25">
      <c r="A175" s="19" t="str">
        <f>VLOOKUP(B175,'[1]LISTADO ATM'!$A$2:$C$821,3,0)</f>
        <v>DISTRITO NACIONAL</v>
      </c>
      <c r="B175" s="28">
        <v>87</v>
      </c>
      <c r="C175" s="34" t="str">
        <f>VLOOKUP(B175,'[1]LISTADO ATM'!$A$2:$B$821,2,0)</f>
        <v xml:space="preserve">ATM Autoservicio Sarasota </v>
      </c>
      <c r="D175" s="41" t="s">
        <v>21</v>
      </c>
      <c r="E175" s="34">
        <v>3335871973</v>
      </c>
    </row>
    <row r="176" spans="1:5" ht="19.5" customHeight="1" x14ac:dyDescent="0.25">
      <c r="A176" s="19" t="str">
        <f>VLOOKUP(B176,'[1]LISTADO ATM'!$A$2:$C$821,3,0)</f>
        <v>DISTRITO NACIONAL</v>
      </c>
      <c r="B176" s="28">
        <v>355</v>
      </c>
      <c r="C176" s="34" t="str">
        <f>VLOOKUP(B176,'[1]LISTADO ATM'!$A$2:$B$821,2,0)</f>
        <v xml:space="preserve">ATM UNP Metro II </v>
      </c>
      <c r="D176" s="41" t="s">
        <v>21</v>
      </c>
      <c r="E176" s="34">
        <v>3335871811</v>
      </c>
    </row>
    <row r="177" spans="1:5" ht="19.5" customHeight="1" x14ac:dyDescent="0.25">
      <c r="A177" s="19" t="str">
        <f>VLOOKUP(B177,'[1]LISTADO ATM'!$A$2:$C$821,3,0)</f>
        <v>ESTE</v>
      </c>
      <c r="B177" s="28">
        <v>104</v>
      </c>
      <c r="C177" s="34" t="str">
        <f>VLOOKUP(B177,'[1]LISTADO ATM'!$A$2:$B$821,2,0)</f>
        <v xml:space="preserve">ATM Jumbo Higuey </v>
      </c>
      <c r="D177" s="41" t="s">
        <v>21</v>
      </c>
      <c r="E177" s="34">
        <v>3335871970</v>
      </c>
    </row>
    <row r="178" spans="1:5" ht="19.5" customHeight="1" x14ac:dyDescent="0.25">
      <c r="A178" s="19" t="str">
        <f>VLOOKUP(B178,'[1]LISTADO ATM'!$A$2:$C$821,3,0)</f>
        <v>DISTRITO NACIONAL</v>
      </c>
      <c r="B178" s="28">
        <v>816</v>
      </c>
      <c r="C178" s="34" t="str">
        <f>VLOOKUP(B178,'[1]LISTADO ATM'!$A$2:$B$821,2,0)</f>
        <v xml:space="preserve">ATM Oficina Pedro Brand </v>
      </c>
      <c r="D178" s="41" t="s">
        <v>21</v>
      </c>
      <c r="E178" s="34">
        <v>3335871813</v>
      </c>
    </row>
    <row r="179" spans="1:5" ht="19.5" customHeight="1" x14ac:dyDescent="0.25">
      <c r="A179" s="19" t="str">
        <f>VLOOKUP(B179,'[1]LISTADO ATM'!$A$2:$C$821,3,0)</f>
        <v>DISTRITO NACIONAL</v>
      </c>
      <c r="B179" s="28">
        <v>54</v>
      </c>
      <c r="C179" s="34" t="str">
        <f>VLOOKUP(B179,'[1]LISTADO ATM'!$A$2:$B$821,2,0)</f>
        <v xml:space="preserve">ATM Autoservicio Galería 360 </v>
      </c>
      <c r="D179" s="41" t="s">
        <v>33</v>
      </c>
      <c r="E179" s="34">
        <v>3335872123</v>
      </c>
    </row>
    <row r="180" spans="1:5" ht="19.5" customHeight="1" x14ac:dyDescent="0.25">
      <c r="A180" s="19" t="str">
        <f>VLOOKUP(B180,'[1]LISTADO ATM'!$A$2:$C$821,3,0)</f>
        <v>NORTE</v>
      </c>
      <c r="B180" s="28">
        <v>88</v>
      </c>
      <c r="C180" s="34" t="str">
        <f>VLOOKUP(B180,'[1]LISTADO ATM'!$A$2:$B$821,2,0)</f>
        <v xml:space="preserve">ATM S/M La Fuente (Santiago) </v>
      </c>
      <c r="D180" s="41" t="s">
        <v>21</v>
      </c>
      <c r="E180" s="34">
        <v>3335872138</v>
      </c>
    </row>
    <row r="181" spans="1:5" ht="19.5" customHeight="1" x14ac:dyDescent="0.25">
      <c r="A181" s="19" t="str">
        <f>VLOOKUP(B181,'[1]LISTADO ATM'!$A$2:$C$821,3,0)</f>
        <v>NORTE</v>
      </c>
      <c r="B181" s="28">
        <v>857</v>
      </c>
      <c r="C181" s="34" t="str">
        <f>VLOOKUP(B181,'[1]LISTADO ATM'!$A$2:$B$821,2,0)</f>
        <v xml:space="preserve">ATM Oficina Los Alamos </v>
      </c>
      <c r="D181" s="41" t="s">
        <v>21</v>
      </c>
      <c r="E181" s="34">
        <v>3335871946</v>
      </c>
    </row>
    <row r="182" spans="1:5" ht="18.75" thickBot="1" x14ac:dyDescent="0.3">
      <c r="A182" s="3" t="s">
        <v>11</v>
      </c>
      <c r="B182" s="37">
        <f>COUNT(B170:B181)</f>
        <v>12</v>
      </c>
      <c r="C182" s="14"/>
      <c r="D182" s="17"/>
      <c r="E182" s="17"/>
    </row>
    <row r="183" spans="1:5" ht="15.75" thickBot="1" x14ac:dyDescent="0.3">
      <c r="B183" s="5"/>
      <c r="E183" s="5"/>
    </row>
    <row r="184" spans="1:5" ht="18.75" thickBot="1" x14ac:dyDescent="0.3">
      <c r="A184" s="59" t="s">
        <v>12</v>
      </c>
      <c r="B184" s="60"/>
      <c r="C184" t="s">
        <v>18</v>
      </c>
      <c r="D184" s="5"/>
      <c r="E184" s="5"/>
    </row>
    <row r="185" spans="1:5" ht="18.75" thickBot="1" x14ac:dyDescent="0.3">
      <c r="A185" s="32">
        <f>+B115+B166+B182</f>
        <v>155</v>
      </c>
      <c r="B185" s="33"/>
    </row>
    <row r="186" spans="1:5" ht="15.75" thickBot="1" x14ac:dyDescent="0.3">
      <c r="B186" s="5"/>
      <c r="E186" s="5"/>
    </row>
    <row r="187" spans="1:5" ht="18.75" thickBot="1" x14ac:dyDescent="0.3">
      <c r="A187" s="56" t="s">
        <v>15</v>
      </c>
      <c r="B187" s="57"/>
      <c r="C187" s="57"/>
      <c r="D187" s="57"/>
      <c r="E187" s="58"/>
    </row>
    <row r="188" spans="1:5" ht="18" x14ac:dyDescent="0.25">
      <c r="A188" s="6" t="s">
        <v>5</v>
      </c>
      <c r="B188" s="12" t="s">
        <v>6</v>
      </c>
      <c r="C188" s="4" t="s">
        <v>7</v>
      </c>
      <c r="D188" s="61" t="s">
        <v>8</v>
      </c>
      <c r="E188" s="62"/>
    </row>
    <row r="189" spans="1:5" ht="18" x14ac:dyDescent="0.25">
      <c r="A189" s="28" t="str">
        <f>VLOOKUP(B189,'[1]LISTADO ATM'!$A$2:$C$821,3,0)</f>
        <v>NORTE</v>
      </c>
      <c r="B189" s="28">
        <v>603</v>
      </c>
      <c r="C189" s="28" t="str">
        <f>VLOOKUP(B189,'[1]LISTADO ATM'!$A$2:$B$821,2,0)</f>
        <v xml:space="preserve">ATM Zona Franca (Santiago) II </v>
      </c>
      <c r="D189" s="42" t="s">
        <v>17</v>
      </c>
      <c r="E189" s="43"/>
    </row>
    <row r="190" spans="1:5" ht="18" x14ac:dyDescent="0.25">
      <c r="A190" s="28" t="str">
        <f>VLOOKUP(B190,'[1]LISTADO ATM'!$A$2:$C$821,3,0)</f>
        <v>ESTE</v>
      </c>
      <c r="B190" s="28">
        <v>963</v>
      </c>
      <c r="C190" s="28" t="str">
        <f>VLOOKUP(B190,'[1]LISTADO ATM'!$A$2:$B$821,2,0)</f>
        <v xml:space="preserve">ATM Multiplaza La Romana </v>
      </c>
      <c r="D190" s="42" t="s">
        <v>17</v>
      </c>
      <c r="E190" s="43"/>
    </row>
    <row r="191" spans="1:5" ht="18" x14ac:dyDescent="0.25">
      <c r="A191" s="28" t="str">
        <f>VLOOKUP(B191,'[1]LISTADO ATM'!$A$2:$C$821,3,0)</f>
        <v>ESTE</v>
      </c>
      <c r="B191" s="28">
        <v>923</v>
      </c>
      <c r="C191" s="28" t="str">
        <f>VLOOKUP(B191,'[1]LISTADO ATM'!$A$2:$B$821,2,0)</f>
        <v xml:space="preserve">ATM Agroindustrial San Pedro de Macorís </v>
      </c>
      <c r="D191" s="42" t="s">
        <v>17</v>
      </c>
      <c r="E191" s="43"/>
    </row>
    <row r="192" spans="1:5" ht="18" x14ac:dyDescent="0.25">
      <c r="A192" s="28" t="str">
        <f>VLOOKUP(B192,'[1]LISTADO ATM'!$A$2:$C$821,3,0)</f>
        <v>NORTE</v>
      </c>
      <c r="B192" s="28">
        <v>941</v>
      </c>
      <c r="C192" s="28" t="str">
        <f>VLOOKUP(B192,'[1]LISTADO ATM'!$A$2:$B$821,2,0)</f>
        <v xml:space="preserve">ATM Estación Next (Puerto Plata) </v>
      </c>
      <c r="D192" s="42" t="s">
        <v>17</v>
      </c>
      <c r="E192" s="43"/>
    </row>
    <row r="193" spans="1:5" ht="17.25" customHeight="1" x14ac:dyDescent="0.25">
      <c r="A193" s="28" t="str">
        <f>VLOOKUP(B193,'[1]LISTADO ATM'!$A$2:$C$821,3,0)</f>
        <v>SUR</v>
      </c>
      <c r="B193" s="28">
        <v>252</v>
      </c>
      <c r="C193" s="28" t="str">
        <f>VLOOKUP(B193,'[1]LISTADO ATM'!$A$2:$B$821,2,0)</f>
        <v xml:space="preserve">ATM Banco Agrícola (Barahona) </v>
      </c>
      <c r="D193" s="42" t="s">
        <v>17</v>
      </c>
      <c r="E193" s="43"/>
    </row>
    <row r="194" spans="1:5" ht="17.25" customHeight="1" x14ac:dyDescent="0.25">
      <c r="A194" s="28" t="str">
        <f>VLOOKUP(B194,'[1]LISTADO ATM'!$A$2:$C$821,3,0)</f>
        <v>DISTRITO NACIONAL</v>
      </c>
      <c r="B194" s="28">
        <v>557</v>
      </c>
      <c r="C194" s="28" t="str">
        <f>VLOOKUP(B194,'[1]LISTADO ATM'!$A$2:$B$821,2,0)</f>
        <v xml:space="preserve">ATM Multicentro La Sirena Ave. Mella </v>
      </c>
      <c r="D194" s="42" t="s">
        <v>42</v>
      </c>
      <c r="E194" s="43"/>
    </row>
    <row r="195" spans="1:5" ht="17.25" customHeight="1" x14ac:dyDescent="0.25">
      <c r="A195" s="28" t="str">
        <f>VLOOKUP(B195,'[1]LISTADO ATM'!$A$2:$C$821,3,0)</f>
        <v>NORTE</v>
      </c>
      <c r="B195" s="28">
        <v>857</v>
      </c>
      <c r="C195" s="28" t="str">
        <f>VLOOKUP(B195,'[1]LISTADO ATM'!$A$2:$B$821,2,0)</f>
        <v xml:space="preserve">ATM Oficina Los Alamos </v>
      </c>
      <c r="D195" s="42" t="s">
        <v>17</v>
      </c>
      <c r="E195" s="43"/>
    </row>
    <row r="196" spans="1:5" ht="17.25" customHeight="1" x14ac:dyDescent="0.25">
      <c r="A196" s="28" t="str">
        <f>VLOOKUP(B196,'[1]LISTADO ATM'!$A$2:$C$821,3,0)</f>
        <v>NORTE</v>
      </c>
      <c r="B196" s="28">
        <v>864</v>
      </c>
      <c r="C196" s="28" t="str">
        <f>VLOOKUP(B196,'[1]LISTADO ATM'!$A$2:$B$821,2,0)</f>
        <v xml:space="preserve">ATM Palmares Mall (San Francisco) </v>
      </c>
      <c r="D196" s="42" t="s">
        <v>17</v>
      </c>
      <c r="E196" s="43"/>
    </row>
    <row r="197" spans="1:5" ht="17.25" customHeight="1" x14ac:dyDescent="0.25">
      <c r="A197" s="28" t="str">
        <f>VLOOKUP(B197,'[1]LISTADO ATM'!$A$2:$C$821,3,0)</f>
        <v>NORTE</v>
      </c>
      <c r="B197" s="28">
        <v>632</v>
      </c>
      <c r="C197" s="28" t="str">
        <f>VLOOKUP(B197,'[1]LISTADO ATM'!$A$2:$B$821,2,0)</f>
        <v xml:space="preserve">ATM Autobanco Gurabo </v>
      </c>
      <c r="D197" s="42" t="s">
        <v>17</v>
      </c>
      <c r="E197" s="43"/>
    </row>
    <row r="198" spans="1:5" ht="17.25" customHeight="1" x14ac:dyDescent="0.25">
      <c r="A198" s="28" t="str">
        <f>VLOOKUP(B198,'[1]LISTADO ATM'!$A$2:$C$821,3,0)</f>
        <v>DISTRITO NACIONAL</v>
      </c>
      <c r="B198" s="28">
        <v>686</v>
      </c>
      <c r="C198" s="28" t="str">
        <f>VLOOKUP(B198,'[1]LISTADO ATM'!$A$2:$B$821,2,0)</f>
        <v>ATM Autoservicio Oficina Máximo Gómez</v>
      </c>
      <c r="D198" s="42" t="s">
        <v>17</v>
      </c>
      <c r="E198" s="43"/>
    </row>
    <row r="199" spans="1:5" ht="17.25" customHeight="1" x14ac:dyDescent="0.25">
      <c r="A199" s="28" t="str">
        <f>VLOOKUP(B199,'[1]LISTADO ATM'!$A$2:$C$821,3,0)</f>
        <v>DISTRITO NACIONAL</v>
      </c>
      <c r="B199" s="28">
        <v>43</v>
      </c>
      <c r="C199" s="28" t="str">
        <f>VLOOKUP(B199,'[1]LISTADO ATM'!$A$2:$B$821,2,0)</f>
        <v xml:space="preserve">ATM Zona Franca San Isidro </v>
      </c>
      <c r="D199" s="42" t="s">
        <v>17</v>
      </c>
      <c r="E199" s="43"/>
    </row>
    <row r="200" spans="1:5" ht="17.25" customHeight="1" x14ac:dyDescent="0.25">
      <c r="A200" s="28" t="str">
        <f>VLOOKUP(B200,'[1]LISTADO ATM'!$A$2:$C$821,3,0)</f>
        <v>NORTE</v>
      </c>
      <c r="B200" s="28">
        <v>72</v>
      </c>
      <c r="C200" s="28" t="str">
        <f>VLOOKUP(B200,'[1]LISTADO ATM'!$A$2:$B$821,2,0)</f>
        <v xml:space="preserve">ATM UNP Aeropuerto Gregorio Luperón (Puerto Plata) </v>
      </c>
      <c r="D200" s="42" t="s">
        <v>17</v>
      </c>
      <c r="E200" s="43"/>
    </row>
    <row r="201" spans="1:5" ht="17.25" customHeight="1" x14ac:dyDescent="0.25">
      <c r="A201" s="28" t="str">
        <f>VLOOKUP(B201,'[1]LISTADO ATM'!$A$2:$C$821,3,0)</f>
        <v>NORTE</v>
      </c>
      <c r="B201" s="28">
        <v>94</v>
      </c>
      <c r="C201" s="28" t="str">
        <f>VLOOKUP(B201,'[1]LISTADO ATM'!$A$2:$B$821,2,0)</f>
        <v xml:space="preserve">ATM Centro de Caja Porvenir (San Francisco) </v>
      </c>
      <c r="D201" s="42" t="s">
        <v>17</v>
      </c>
      <c r="E201" s="43"/>
    </row>
    <row r="202" spans="1:5" ht="17.25" customHeight="1" x14ac:dyDescent="0.25">
      <c r="A202" s="28" t="str">
        <f>VLOOKUP(B202,'[1]LISTADO ATM'!$A$2:$C$821,3,0)</f>
        <v>NORTE</v>
      </c>
      <c r="B202" s="28">
        <v>208</v>
      </c>
      <c r="C202" s="28" t="str">
        <f>VLOOKUP(B202,'[1]LISTADO ATM'!$A$2:$B$821,2,0)</f>
        <v xml:space="preserve">ATM UNP Tireo </v>
      </c>
      <c r="D202" s="42" t="s">
        <v>42</v>
      </c>
      <c r="E202" s="43"/>
    </row>
    <row r="203" spans="1:5" ht="17.25" customHeight="1" x14ac:dyDescent="0.25">
      <c r="A203" s="28" t="str">
        <f>VLOOKUP(B203,'[1]LISTADO ATM'!$A$2:$C$821,3,0)</f>
        <v>DISTRITO NACIONAL</v>
      </c>
      <c r="B203" s="28">
        <v>382</v>
      </c>
      <c r="C203" s="28" t="str">
        <f>VLOOKUP(B203,'[1]LISTADO ATM'!$A$2:$B$821,2,0)</f>
        <v>ATM Estación del Metro María Montés</v>
      </c>
      <c r="D203" s="42" t="s">
        <v>17</v>
      </c>
      <c r="E203" s="43"/>
    </row>
    <row r="204" spans="1:5" ht="17.25" customHeight="1" x14ac:dyDescent="0.25">
      <c r="A204" s="28" t="str">
        <f>VLOOKUP(B204,'[1]LISTADO ATM'!$A$2:$C$821,3,0)</f>
        <v>NORTE</v>
      </c>
      <c r="B204" s="28">
        <v>601</v>
      </c>
      <c r="C204" s="28" t="str">
        <f>VLOOKUP(B204,'[1]LISTADO ATM'!$A$2:$B$821,2,0)</f>
        <v xml:space="preserve">ATM Plaza Haché (Santiago) </v>
      </c>
      <c r="D204" s="42" t="s">
        <v>17</v>
      </c>
      <c r="E204" s="43"/>
    </row>
    <row r="205" spans="1:5" ht="17.25" customHeight="1" x14ac:dyDescent="0.25">
      <c r="A205" s="28" t="str">
        <f>VLOOKUP(B205,'[1]LISTADO ATM'!$A$2:$C$821,3,0)</f>
        <v>NORTE</v>
      </c>
      <c r="B205" s="28">
        <v>606</v>
      </c>
      <c r="C205" s="28" t="str">
        <f>VLOOKUP(B205,'[1]LISTADO ATM'!$A$2:$B$821,2,0)</f>
        <v xml:space="preserve">ATM UNP Manolo Tavarez Justo </v>
      </c>
      <c r="D205" s="42" t="s">
        <v>17</v>
      </c>
      <c r="E205" s="43"/>
    </row>
    <row r="206" spans="1:5" ht="17.25" customHeight="1" x14ac:dyDescent="0.25">
      <c r="A206" s="28" t="str">
        <f>VLOOKUP(B206,'[1]LISTADO ATM'!$A$2:$C$821,3,0)</f>
        <v>NORTE</v>
      </c>
      <c r="B206" s="28">
        <v>654</v>
      </c>
      <c r="C206" s="28" t="str">
        <f>VLOOKUP(B206,'[1]LISTADO ATM'!$A$2:$B$821,2,0)</f>
        <v>ATM Autoservicio S/M Jumbo Puerto Plata</v>
      </c>
      <c r="D206" s="42" t="s">
        <v>17</v>
      </c>
      <c r="E206" s="43"/>
    </row>
    <row r="207" spans="1:5" ht="17.25" customHeight="1" x14ac:dyDescent="0.25">
      <c r="A207" s="28" t="str">
        <f>VLOOKUP(B207,'[1]LISTADO ATM'!$A$2:$C$821,3,0)</f>
        <v>NORTE</v>
      </c>
      <c r="B207" s="28">
        <v>936</v>
      </c>
      <c r="C207" s="28" t="str">
        <f>VLOOKUP(B207,'[1]LISTADO ATM'!$A$2:$B$821,2,0)</f>
        <v xml:space="preserve">ATM Autobanco Oficina La Vega I </v>
      </c>
      <c r="D207" s="42" t="s">
        <v>17</v>
      </c>
      <c r="E207" s="43"/>
    </row>
    <row r="208" spans="1:5" ht="17.25" customHeight="1" x14ac:dyDescent="0.25">
      <c r="A208" s="28" t="str">
        <f>VLOOKUP(B208,'[1]LISTADO ATM'!$A$2:$C$821,3,0)</f>
        <v>NORTE</v>
      </c>
      <c r="B208" s="28">
        <v>894</v>
      </c>
      <c r="C208" s="28" t="str">
        <f>VLOOKUP(B208,'[1]LISTADO ATM'!$A$2:$B$821,2,0)</f>
        <v>ATM Eco Petroleo Estero Hondo</v>
      </c>
      <c r="D208" s="42" t="s">
        <v>42</v>
      </c>
      <c r="E208" s="43"/>
    </row>
    <row r="209" spans="1:5" ht="17.25" customHeight="1" x14ac:dyDescent="0.25">
      <c r="A209" s="28" t="str">
        <f>VLOOKUP(B209,'[1]LISTADO ATM'!$A$2:$C$821,3,0)</f>
        <v>ESTE</v>
      </c>
      <c r="B209" s="28">
        <v>842</v>
      </c>
      <c r="C209" s="28" t="str">
        <f>VLOOKUP(B209,'[1]LISTADO ATM'!$A$2:$B$821,2,0)</f>
        <v xml:space="preserve">ATM Plaza Orense II (La Romana) </v>
      </c>
      <c r="D209" s="42" t="s">
        <v>17</v>
      </c>
      <c r="E209" s="43"/>
    </row>
    <row r="210" spans="1:5" ht="17.25" customHeight="1" x14ac:dyDescent="0.25">
      <c r="A210" s="28" t="str">
        <f>VLOOKUP(B210,'[1]LISTADO ATM'!$A$2:$C$821,3,0)</f>
        <v>NORTE</v>
      </c>
      <c r="B210" s="28">
        <v>732</v>
      </c>
      <c r="C210" s="28" t="str">
        <f>VLOOKUP(B210,'[1]LISTADO ATM'!$A$2:$B$821,2,0)</f>
        <v xml:space="preserve">ATM Molino del Valle (Santiago) </v>
      </c>
      <c r="D210" s="42" t="s">
        <v>17</v>
      </c>
      <c r="E210" s="43"/>
    </row>
    <row r="211" spans="1:5" ht="18.75" thickBot="1" x14ac:dyDescent="0.3">
      <c r="A211" s="3"/>
      <c r="B211" s="37">
        <f>COUNT(B189:B210)</f>
        <v>22</v>
      </c>
      <c r="C211" s="30"/>
      <c r="D211" s="30"/>
      <c r="E211" s="31"/>
    </row>
  </sheetData>
  <mergeCells count="34">
    <mergeCell ref="D206:E206"/>
    <mergeCell ref="D198:E198"/>
    <mergeCell ref="D197:E197"/>
    <mergeCell ref="D193:E193"/>
    <mergeCell ref="D205:E205"/>
    <mergeCell ref="D196:E196"/>
    <mergeCell ref="D191:E191"/>
    <mergeCell ref="D192:E192"/>
    <mergeCell ref="A17:E17"/>
    <mergeCell ref="A184:B184"/>
    <mergeCell ref="D190:E190"/>
    <mergeCell ref="D189:E189"/>
    <mergeCell ref="A187:E187"/>
    <mergeCell ref="D188:E188"/>
    <mergeCell ref="A117:E117"/>
    <mergeCell ref="A168:E168"/>
    <mergeCell ref="A1:E1"/>
    <mergeCell ref="A2:E2"/>
    <mergeCell ref="A7:E7"/>
    <mergeCell ref="C15:E15"/>
    <mergeCell ref="A12:E12"/>
    <mergeCell ref="C10:E10"/>
    <mergeCell ref="D194:E194"/>
    <mergeCell ref="D195:E195"/>
    <mergeCell ref="D204:E204"/>
    <mergeCell ref="D207:E207"/>
    <mergeCell ref="D199:E199"/>
    <mergeCell ref="D200:E200"/>
    <mergeCell ref="D201:E201"/>
    <mergeCell ref="D202:E202"/>
    <mergeCell ref="D203:E203"/>
    <mergeCell ref="D208:E208"/>
    <mergeCell ref="D209:E209"/>
    <mergeCell ref="D210:E210"/>
  </mergeCells>
  <phoneticPr fontId="11" type="noConversion"/>
  <conditionalFormatting sqref="E117">
    <cfRule type="duplicateValues" dxfId="228" priority="814"/>
  </conditionalFormatting>
  <conditionalFormatting sqref="E117">
    <cfRule type="duplicateValues" dxfId="227" priority="813"/>
  </conditionalFormatting>
  <conditionalFormatting sqref="E117">
    <cfRule type="duplicateValues" dxfId="226" priority="812"/>
  </conditionalFormatting>
  <conditionalFormatting sqref="E211 E166:E168 E115:E116 E1:E7 E182:E188 E11:E12 E15:E17">
    <cfRule type="duplicateValues" dxfId="225" priority="811"/>
  </conditionalFormatting>
  <conditionalFormatting sqref="E211 E115:E117 E1:E7 E166:E168 E182:E188 E11:E12 E15:E17">
    <cfRule type="duplicateValues" dxfId="224" priority="809"/>
    <cfRule type="duplicateValues" dxfId="223" priority="810"/>
  </conditionalFormatting>
  <conditionalFormatting sqref="E211 E1:E7 E115:E117 E166:E168 E182:E188 E11:E12 E15:E17">
    <cfRule type="duplicateValues" dxfId="222" priority="808"/>
  </conditionalFormatting>
  <conditionalFormatting sqref="E10">
    <cfRule type="duplicateValues" dxfId="221" priority="576"/>
  </conditionalFormatting>
  <conditionalFormatting sqref="E10">
    <cfRule type="duplicateValues" dxfId="220" priority="574"/>
    <cfRule type="duplicateValues" dxfId="219" priority="575"/>
  </conditionalFormatting>
  <conditionalFormatting sqref="E10">
    <cfRule type="duplicateValues" dxfId="218" priority="573"/>
  </conditionalFormatting>
  <conditionalFormatting sqref="E190">
    <cfRule type="duplicateValues" dxfId="217" priority="502"/>
  </conditionalFormatting>
  <conditionalFormatting sqref="E190">
    <cfRule type="duplicateValues" dxfId="216" priority="503"/>
    <cfRule type="duplicateValues" dxfId="215" priority="504"/>
  </conditionalFormatting>
  <conditionalFormatting sqref="B211:B1048576 B175 B182:B188 B32:B45 B90:B169 B10:B18 B1:B8">
    <cfRule type="duplicateValues" dxfId="214" priority="479"/>
  </conditionalFormatting>
  <conditionalFormatting sqref="F22:F25">
    <cfRule type="duplicateValues" dxfId="213" priority="7641"/>
  </conditionalFormatting>
  <conditionalFormatting sqref="B211:B1048576">
    <cfRule type="duplicateValues" dxfId="212" priority="469"/>
  </conditionalFormatting>
  <conditionalFormatting sqref="B174">
    <cfRule type="duplicateValues" dxfId="211" priority="437"/>
  </conditionalFormatting>
  <conditionalFormatting sqref="B22:B24">
    <cfRule type="duplicateValues" dxfId="210" priority="426"/>
  </conditionalFormatting>
  <conditionalFormatting sqref="B25">
    <cfRule type="duplicateValues" dxfId="209" priority="425"/>
  </conditionalFormatting>
  <conditionalFormatting sqref="B31">
    <cfRule type="duplicateValues" dxfId="208" priority="422"/>
  </conditionalFormatting>
  <conditionalFormatting sqref="B31">
    <cfRule type="duplicateValues" dxfId="207" priority="421"/>
  </conditionalFormatting>
  <conditionalFormatting sqref="E22:E24">
    <cfRule type="duplicateValues" dxfId="206" priority="413"/>
  </conditionalFormatting>
  <conditionalFormatting sqref="E22:E24">
    <cfRule type="duplicateValues" dxfId="205" priority="410"/>
    <cfRule type="duplicateValues" dxfId="204" priority="411"/>
    <cfRule type="duplicateValues" dxfId="203" priority="412"/>
  </conditionalFormatting>
  <conditionalFormatting sqref="E25">
    <cfRule type="duplicateValues" dxfId="202" priority="409"/>
  </conditionalFormatting>
  <conditionalFormatting sqref="E25">
    <cfRule type="duplicateValues" dxfId="201" priority="406"/>
    <cfRule type="duplicateValues" dxfId="200" priority="407"/>
    <cfRule type="duplicateValues" dxfId="199" priority="408"/>
  </conditionalFormatting>
  <conditionalFormatting sqref="E31">
    <cfRule type="duplicateValues" dxfId="198" priority="400"/>
  </conditionalFormatting>
  <conditionalFormatting sqref="E31">
    <cfRule type="duplicateValues" dxfId="197" priority="399"/>
  </conditionalFormatting>
  <conditionalFormatting sqref="E31">
    <cfRule type="duplicateValues" dxfId="196" priority="396"/>
    <cfRule type="duplicateValues" dxfId="195" priority="397"/>
    <cfRule type="duplicateValues" dxfId="194" priority="398"/>
  </conditionalFormatting>
  <conditionalFormatting sqref="B170:B174">
    <cfRule type="duplicateValues" dxfId="193" priority="7748"/>
  </conditionalFormatting>
  <conditionalFormatting sqref="E170:E174">
    <cfRule type="duplicateValues" dxfId="192" priority="7751"/>
  </conditionalFormatting>
  <conditionalFormatting sqref="E170:E174">
    <cfRule type="duplicateValues" dxfId="191" priority="7754"/>
    <cfRule type="duplicateValues" dxfId="190" priority="7755"/>
    <cfRule type="duplicateValues" dxfId="189" priority="7756"/>
  </conditionalFormatting>
  <conditionalFormatting sqref="B46:B55 B26:B30 B9">
    <cfRule type="duplicateValues" dxfId="188" priority="7824"/>
  </conditionalFormatting>
  <conditionalFormatting sqref="E46:E55 E26:E30 E9">
    <cfRule type="duplicateValues" dxfId="187" priority="7828"/>
  </conditionalFormatting>
  <conditionalFormatting sqref="E46:E55 E26:E30 E9">
    <cfRule type="duplicateValues" dxfId="186" priority="7832"/>
    <cfRule type="duplicateValues" dxfId="185" priority="7833"/>
    <cfRule type="duplicateValues" dxfId="184" priority="7834"/>
  </conditionalFormatting>
  <conditionalFormatting sqref="B176">
    <cfRule type="duplicateValues" dxfId="183" priority="273"/>
  </conditionalFormatting>
  <conditionalFormatting sqref="B176">
    <cfRule type="duplicateValues" dxfId="182" priority="272"/>
  </conditionalFormatting>
  <conditionalFormatting sqref="B176">
    <cfRule type="duplicateValues" dxfId="181" priority="271"/>
  </conditionalFormatting>
  <conditionalFormatting sqref="B176">
    <cfRule type="duplicateValues" dxfId="180" priority="270"/>
  </conditionalFormatting>
  <conditionalFormatting sqref="B177">
    <cfRule type="duplicateValues" dxfId="179" priority="265"/>
  </conditionalFormatting>
  <conditionalFormatting sqref="B177">
    <cfRule type="duplicateValues" dxfId="178" priority="264"/>
  </conditionalFormatting>
  <conditionalFormatting sqref="B177">
    <cfRule type="duplicateValues" dxfId="177" priority="263"/>
  </conditionalFormatting>
  <conditionalFormatting sqref="B177">
    <cfRule type="duplicateValues" dxfId="176" priority="262"/>
  </conditionalFormatting>
  <conditionalFormatting sqref="E189">
    <cfRule type="duplicateValues" dxfId="175" priority="8067"/>
  </conditionalFormatting>
  <conditionalFormatting sqref="E189">
    <cfRule type="duplicateValues" dxfId="174" priority="8068"/>
    <cfRule type="duplicateValues" dxfId="173" priority="8069"/>
  </conditionalFormatting>
  <conditionalFormatting sqref="B19:B24">
    <cfRule type="duplicateValues" dxfId="172" priority="8117"/>
  </conditionalFormatting>
  <conditionalFormatting sqref="B19:B25">
    <cfRule type="duplicateValues" dxfId="171" priority="8118"/>
  </conditionalFormatting>
  <conditionalFormatting sqref="E19:E25">
    <cfRule type="duplicateValues" dxfId="170" priority="8119"/>
  </conditionalFormatting>
  <conditionalFormatting sqref="B19:B21">
    <cfRule type="duplicateValues" dxfId="169" priority="8129"/>
  </conditionalFormatting>
  <conditionalFormatting sqref="E19:E21">
    <cfRule type="duplicateValues" dxfId="168" priority="8130"/>
  </conditionalFormatting>
  <conditionalFormatting sqref="E19:E21">
    <cfRule type="duplicateValues" dxfId="167" priority="8131"/>
    <cfRule type="duplicateValues" dxfId="166" priority="8132"/>
    <cfRule type="duplicateValues" dxfId="165" priority="8133"/>
  </conditionalFormatting>
  <conditionalFormatting sqref="B175">
    <cfRule type="duplicateValues" dxfId="164" priority="8158"/>
  </conditionalFormatting>
  <conditionalFormatting sqref="B56:B58">
    <cfRule type="duplicateValues" dxfId="163" priority="255"/>
  </conditionalFormatting>
  <conditionalFormatting sqref="B56:B58">
    <cfRule type="duplicateValues" dxfId="162" priority="254"/>
  </conditionalFormatting>
  <conditionalFormatting sqref="B56:B58">
    <cfRule type="duplicateValues" dxfId="161" priority="256"/>
  </conditionalFormatting>
  <conditionalFormatting sqref="F56:F58">
    <cfRule type="duplicateValues" dxfId="160" priority="257"/>
  </conditionalFormatting>
  <conditionalFormatting sqref="B67 B69">
    <cfRule type="duplicateValues" dxfId="159" priority="251"/>
  </conditionalFormatting>
  <conditionalFormatting sqref="B67">
    <cfRule type="duplicateValues" dxfId="158" priority="250"/>
  </conditionalFormatting>
  <conditionalFormatting sqref="B67">
    <cfRule type="duplicateValues" dxfId="157" priority="252"/>
  </conditionalFormatting>
  <conditionalFormatting sqref="F67 F69">
    <cfRule type="duplicateValues" dxfId="156" priority="253"/>
  </conditionalFormatting>
  <conditionalFormatting sqref="B64:B66">
    <cfRule type="duplicateValues" dxfId="155" priority="247"/>
  </conditionalFormatting>
  <conditionalFormatting sqref="B64:B66">
    <cfRule type="duplicateValues" dxfId="154" priority="246"/>
  </conditionalFormatting>
  <conditionalFormatting sqref="B64:B66">
    <cfRule type="duplicateValues" dxfId="153" priority="248"/>
  </conditionalFormatting>
  <conditionalFormatting sqref="F64:F66">
    <cfRule type="duplicateValues" dxfId="152" priority="249"/>
  </conditionalFormatting>
  <conditionalFormatting sqref="B61:B63">
    <cfRule type="duplicateValues" dxfId="151" priority="243"/>
  </conditionalFormatting>
  <conditionalFormatting sqref="B61:B63">
    <cfRule type="duplicateValues" dxfId="150" priority="242"/>
  </conditionalFormatting>
  <conditionalFormatting sqref="B61:B63">
    <cfRule type="duplicateValues" dxfId="149" priority="244"/>
  </conditionalFormatting>
  <conditionalFormatting sqref="F61:F63">
    <cfRule type="duplicateValues" dxfId="148" priority="245"/>
  </conditionalFormatting>
  <conditionalFormatting sqref="B60">
    <cfRule type="duplicateValues" dxfId="147" priority="239"/>
  </conditionalFormatting>
  <conditionalFormatting sqref="B60">
    <cfRule type="duplicateValues" dxfId="146" priority="238"/>
  </conditionalFormatting>
  <conditionalFormatting sqref="B60">
    <cfRule type="duplicateValues" dxfId="145" priority="240"/>
  </conditionalFormatting>
  <conditionalFormatting sqref="B131:B133">
    <cfRule type="duplicateValues" dxfId="144" priority="233"/>
  </conditionalFormatting>
  <conditionalFormatting sqref="B131:B133">
    <cfRule type="duplicateValues" dxfId="143" priority="232"/>
  </conditionalFormatting>
  <conditionalFormatting sqref="B131:B133">
    <cfRule type="duplicateValues" dxfId="142" priority="234"/>
  </conditionalFormatting>
  <conditionalFormatting sqref="B138">
    <cfRule type="duplicateValues" dxfId="141" priority="229"/>
  </conditionalFormatting>
  <conditionalFormatting sqref="B138">
    <cfRule type="duplicateValues" dxfId="140" priority="231"/>
  </conditionalFormatting>
  <conditionalFormatting sqref="B136:B137">
    <cfRule type="duplicateValues" dxfId="139" priority="227"/>
  </conditionalFormatting>
  <conditionalFormatting sqref="B136:B137">
    <cfRule type="duplicateValues" dxfId="138" priority="226"/>
  </conditionalFormatting>
  <conditionalFormatting sqref="B136:B137">
    <cfRule type="duplicateValues" dxfId="137" priority="228"/>
  </conditionalFormatting>
  <conditionalFormatting sqref="B134:B135">
    <cfRule type="duplicateValues" dxfId="136" priority="224"/>
  </conditionalFormatting>
  <conditionalFormatting sqref="B134:B135">
    <cfRule type="duplicateValues" dxfId="135" priority="223"/>
  </conditionalFormatting>
  <conditionalFormatting sqref="B134:B135">
    <cfRule type="duplicateValues" dxfId="134" priority="225"/>
  </conditionalFormatting>
  <conditionalFormatting sqref="B144">
    <cfRule type="duplicateValues" dxfId="133" priority="166"/>
  </conditionalFormatting>
  <conditionalFormatting sqref="B144">
    <cfRule type="duplicateValues" dxfId="132" priority="165"/>
  </conditionalFormatting>
  <conditionalFormatting sqref="B144">
    <cfRule type="duplicateValues" dxfId="131" priority="167"/>
  </conditionalFormatting>
  <conditionalFormatting sqref="B142:B143">
    <cfRule type="duplicateValues" dxfId="130" priority="163"/>
  </conditionalFormatting>
  <conditionalFormatting sqref="B142:B143">
    <cfRule type="duplicateValues" dxfId="129" priority="162"/>
  </conditionalFormatting>
  <conditionalFormatting sqref="B142:B143">
    <cfRule type="duplicateValues" dxfId="128" priority="164"/>
  </conditionalFormatting>
  <conditionalFormatting sqref="B76">
    <cfRule type="duplicateValues" dxfId="127" priority="160"/>
  </conditionalFormatting>
  <conditionalFormatting sqref="B76">
    <cfRule type="duplicateValues" dxfId="126" priority="159"/>
  </conditionalFormatting>
  <conditionalFormatting sqref="B76">
    <cfRule type="duplicateValues" dxfId="125" priority="161"/>
  </conditionalFormatting>
  <conditionalFormatting sqref="B140:B141">
    <cfRule type="duplicateValues" dxfId="124" priority="157"/>
  </conditionalFormatting>
  <conditionalFormatting sqref="B140:B141">
    <cfRule type="duplicateValues" dxfId="123" priority="156"/>
  </conditionalFormatting>
  <conditionalFormatting sqref="B140:B141">
    <cfRule type="duplicateValues" dxfId="122" priority="158"/>
  </conditionalFormatting>
  <conditionalFormatting sqref="B139">
    <cfRule type="duplicateValues" dxfId="121" priority="154"/>
  </conditionalFormatting>
  <conditionalFormatting sqref="B139">
    <cfRule type="duplicateValues" dxfId="120" priority="153"/>
  </conditionalFormatting>
  <conditionalFormatting sqref="B139">
    <cfRule type="duplicateValues" dxfId="119" priority="155"/>
  </conditionalFormatting>
  <conditionalFormatting sqref="E204">
    <cfRule type="duplicateValues" dxfId="118" priority="147"/>
  </conditionalFormatting>
  <conditionalFormatting sqref="E204">
    <cfRule type="duplicateValues" dxfId="117" priority="148"/>
    <cfRule type="duplicateValues" dxfId="116" priority="149"/>
  </conditionalFormatting>
  <conditionalFormatting sqref="B68">
    <cfRule type="duplicateValues" dxfId="115" priority="145"/>
  </conditionalFormatting>
  <conditionalFormatting sqref="B68">
    <cfRule type="duplicateValues" dxfId="114" priority="144"/>
  </conditionalFormatting>
  <conditionalFormatting sqref="B68">
    <cfRule type="duplicateValues" dxfId="113" priority="146"/>
  </conditionalFormatting>
  <conditionalFormatting sqref="B73:B75">
    <cfRule type="duplicateValues" dxfId="112" priority="141"/>
  </conditionalFormatting>
  <conditionalFormatting sqref="B73:B75">
    <cfRule type="duplicateValues" dxfId="111" priority="140"/>
  </conditionalFormatting>
  <conditionalFormatting sqref="B73:B75">
    <cfRule type="duplicateValues" dxfId="110" priority="142"/>
  </conditionalFormatting>
  <conditionalFormatting sqref="F73:F75">
    <cfRule type="duplicateValues" dxfId="109" priority="143"/>
  </conditionalFormatting>
  <conditionalFormatting sqref="B70:B72">
    <cfRule type="duplicateValues" dxfId="108" priority="137"/>
  </conditionalFormatting>
  <conditionalFormatting sqref="B70:B72">
    <cfRule type="duplicateValues" dxfId="107" priority="136"/>
  </conditionalFormatting>
  <conditionalFormatting sqref="B70:B72">
    <cfRule type="duplicateValues" dxfId="106" priority="138"/>
  </conditionalFormatting>
  <conditionalFormatting sqref="F70:F72">
    <cfRule type="duplicateValues" dxfId="105" priority="139"/>
  </conditionalFormatting>
  <conditionalFormatting sqref="B205 B196">
    <cfRule type="duplicateValues" dxfId="104" priority="8334"/>
  </conditionalFormatting>
  <conditionalFormatting sqref="E205 E196">
    <cfRule type="duplicateValues" dxfId="103" priority="8336"/>
  </conditionalFormatting>
  <conditionalFormatting sqref="E205 E196">
    <cfRule type="duplicateValues" dxfId="102" priority="8337"/>
    <cfRule type="duplicateValues" dxfId="101" priority="8338"/>
  </conditionalFormatting>
  <conditionalFormatting sqref="E191:E192">
    <cfRule type="duplicateValues" dxfId="100" priority="8363"/>
  </conditionalFormatting>
  <conditionalFormatting sqref="E191:E192">
    <cfRule type="duplicateValues" dxfId="99" priority="8364"/>
    <cfRule type="duplicateValues" dxfId="98" priority="8365"/>
  </conditionalFormatting>
  <conditionalFormatting sqref="B195">
    <cfRule type="duplicateValues" dxfId="97" priority="130"/>
  </conditionalFormatting>
  <conditionalFormatting sqref="B195">
    <cfRule type="duplicateValues" dxfId="96" priority="131"/>
  </conditionalFormatting>
  <conditionalFormatting sqref="B79:B80 B89">
    <cfRule type="duplicateValues" dxfId="95" priority="125"/>
  </conditionalFormatting>
  <conditionalFormatting sqref="B79:B80">
    <cfRule type="duplicateValues" dxfId="94" priority="124"/>
  </conditionalFormatting>
  <conditionalFormatting sqref="B79:B80">
    <cfRule type="duplicateValues" dxfId="93" priority="126"/>
  </conditionalFormatting>
  <conditionalFormatting sqref="F79:F80 F89">
    <cfRule type="duplicateValues" dxfId="92" priority="127"/>
  </conditionalFormatting>
  <conditionalFormatting sqref="B77:B78">
    <cfRule type="duplicateValues" dxfId="91" priority="121"/>
  </conditionalFormatting>
  <conditionalFormatting sqref="B77:B78">
    <cfRule type="duplicateValues" dxfId="90" priority="120"/>
  </conditionalFormatting>
  <conditionalFormatting sqref="B77:B78">
    <cfRule type="duplicateValues" dxfId="89" priority="122"/>
  </conditionalFormatting>
  <conditionalFormatting sqref="F77:F78">
    <cfRule type="duplicateValues" dxfId="88" priority="123"/>
  </conditionalFormatting>
  <conditionalFormatting sqref="B86:B88">
    <cfRule type="duplicateValues" dxfId="87" priority="117"/>
  </conditionalFormatting>
  <conditionalFormatting sqref="B86:B88">
    <cfRule type="duplicateValues" dxfId="86" priority="116"/>
  </conditionalFormatting>
  <conditionalFormatting sqref="B86:B88">
    <cfRule type="duplicateValues" dxfId="85" priority="118"/>
  </conditionalFormatting>
  <conditionalFormatting sqref="F86:F88">
    <cfRule type="duplicateValues" dxfId="84" priority="119"/>
  </conditionalFormatting>
  <conditionalFormatting sqref="B85">
    <cfRule type="duplicateValues" dxfId="83" priority="113"/>
  </conditionalFormatting>
  <conditionalFormatting sqref="B85">
    <cfRule type="duplicateValues" dxfId="82" priority="112"/>
  </conditionalFormatting>
  <conditionalFormatting sqref="B85">
    <cfRule type="duplicateValues" dxfId="81" priority="114"/>
  </conditionalFormatting>
  <conditionalFormatting sqref="F85">
    <cfRule type="duplicateValues" dxfId="80" priority="115"/>
  </conditionalFormatting>
  <conditionalFormatting sqref="B82:B84">
    <cfRule type="duplicateValues" dxfId="79" priority="109"/>
  </conditionalFormatting>
  <conditionalFormatting sqref="B82:B84">
    <cfRule type="duplicateValues" dxfId="78" priority="108"/>
  </conditionalFormatting>
  <conditionalFormatting sqref="B82:B84">
    <cfRule type="duplicateValues" dxfId="77" priority="110"/>
  </conditionalFormatting>
  <conditionalFormatting sqref="F82:F84">
    <cfRule type="duplicateValues" dxfId="76" priority="111"/>
  </conditionalFormatting>
  <conditionalFormatting sqref="B81">
    <cfRule type="duplicateValues" dxfId="75" priority="105"/>
  </conditionalFormatting>
  <conditionalFormatting sqref="B81">
    <cfRule type="duplicateValues" dxfId="74" priority="104"/>
  </conditionalFormatting>
  <conditionalFormatting sqref="B81">
    <cfRule type="duplicateValues" dxfId="73" priority="106"/>
  </conditionalFormatting>
  <conditionalFormatting sqref="F81">
    <cfRule type="duplicateValues" dxfId="72" priority="107"/>
  </conditionalFormatting>
  <conditionalFormatting sqref="B178">
    <cfRule type="duplicateValues" dxfId="71" priority="100"/>
  </conditionalFormatting>
  <conditionalFormatting sqref="B178">
    <cfRule type="duplicateValues" dxfId="70" priority="99"/>
  </conditionalFormatting>
  <conditionalFormatting sqref="B130">
    <cfRule type="duplicateValues" dxfId="69" priority="97"/>
  </conditionalFormatting>
  <conditionalFormatting sqref="B130">
    <cfRule type="duplicateValues" dxfId="68" priority="96"/>
  </conditionalFormatting>
  <conditionalFormatting sqref="B130">
    <cfRule type="duplicateValues" dxfId="67" priority="98"/>
  </conditionalFormatting>
  <conditionalFormatting sqref="B59">
    <cfRule type="duplicateValues" dxfId="66" priority="94"/>
  </conditionalFormatting>
  <conditionalFormatting sqref="B59">
    <cfRule type="duplicateValues" dxfId="65" priority="93"/>
  </conditionalFormatting>
  <conditionalFormatting sqref="B59">
    <cfRule type="duplicateValues" dxfId="64" priority="95"/>
  </conditionalFormatting>
  <conditionalFormatting sqref="F59:F60">
    <cfRule type="duplicateValues" dxfId="63" priority="8462"/>
  </conditionalFormatting>
  <conditionalFormatting sqref="E199">
    <cfRule type="duplicateValues" dxfId="62" priority="87"/>
  </conditionalFormatting>
  <conditionalFormatting sqref="E199">
    <cfRule type="duplicateValues" dxfId="61" priority="88"/>
    <cfRule type="duplicateValues" dxfId="60" priority="89"/>
  </conditionalFormatting>
  <conditionalFormatting sqref="E200">
    <cfRule type="duplicateValues" dxfId="59" priority="84"/>
  </conditionalFormatting>
  <conditionalFormatting sqref="E200">
    <cfRule type="duplicateValues" dxfId="58" priority="85"/>
    <cfRule type="duplicateValues" dxfId="57" priority="86"/>
  </conditionalFormatting>
  <conditionalFormatting sqref="E201">
    <cfRule type="duplicateValues" dxfId="56" priority="80"/>
  </conditionalFormatting>
  <conditionalFormatting sqref="E201">
    <cfRule type="duplicateValues" dxfId="55" priority="81"/>
    <cfRule type="duplicateValues" dxfId="54" priority="82"/>
  </conditionalFormatting>
  <conditionalFormatting sqref="B179">
    <cfRule type="duplicateValues" dxfId="53" priority="71"/>
  </conditionalFormatting>
  <conditionalFormatting sqref="B179">
    <cfRule type="duplicateValues" dxfId="52" priority="70"/>
  </conditionalFormatting>
  <conditionalFormatting sqref="B179">
    <cfRule type="duplicateValues" dxfId="51" priority="68"/>
    <cfRule type="duplicateValues" dxfId="50" priority="69"/>
  </conditionalFormatting>
  <conditionalFormatting sqref="B182:B1048576 B1:B179">
    <cfRule type="duplicateValues" dxfId="49" priority="67"/>
  </conditionalFormatting>
  <conditionalFormatting sqref="E203">
    <cfRule type="duplicateValues" dxfId="48" priority="64"/>
  </conditionalFormatting>
  <conditionalFormatting sqref="E203">
    <cfRule type="duplicateValues" dxfId="47" priority="65"/>
    <cfRule type="duplicateValues" dxfId="46" priority="66"/>
  </conditionalFormatting>
  <conditionalFormatting sqref="E206">
    <cfRule type="duplicateValues" dxfId="45" priority="58"/>
  </conditionalFormatting>
  <conditionalFormatting sqref="E206">
    <cfRule type="duplicateValues" dxfId="44" priority="59"/>
    <cfRule type="duplicateValues" dxfId="43" priority="60"/>
  </conditionalFormatting>
  <conditionalFormatting sqref="B180">
    <cfRule type="duplicateValues" dxfId="42" priority="57"/>
  </conditionalFormatting>
  <conditionalFormatting sqref="B180">
    <cfRule type="duplicateValues" dxfId="41" priority="56"/>
  </conditionalFormatting>
  <conditionalFormatting sqref="B180">
    <cfRule type="duplicateValues" dxfId="40" priority="54"/>
    <cfRule type="duplicateValues" dxfId="39" priority="55"/>
  </conditionalFormatting>
  <conditionalFormatting sqref="B180">
    <cfRule type="duplicateValues" dxfId="38" priority="53"/>
  </conditionalFormatting>
  <conditionalFormatting sqref="B181">
    <cfRule type="duplicateValues" dxfId="37" priority="52"/>
  </conditionalFormatting>
  <conditionalFormatting sqref="B181">
    <cfRule type="duplicateValues" dxfId="36" priority="51"/>
  </conditionalFormatting>
  <conditionalFormatting sqref="B181">
    <cfRule type="duplicateValues" dxfId="35" priority="49"/>
    <cfRule type="duplicateValues" dxfId="34" priority="50"/>
  </conditionalFormatting>
  <conditionalFormatting sqref="B181">
    <cfRule type="duplicateValues" dxfId="33" priority="48"/>
  </conditionalFormatting>
  <conditionalFormatting sqref="E207">
    <cfRule type="duplicateValues" dxfId="32" priority="45"/>
  </conditionalFormatting>
  <conditionalFormatting sqref="E207">
    <cfRule type="duplicateValues" dxfId="31" priority="46"/>
    <cfRule type="duplicateValues" dxfId="30" priority="47"/>
  </conditionalFormatting>
  <conditionalFormatting sqref="E209">
    <cfRule type="duplicateValues" dxfId="29" priority="39"/>
  </conditionalFormatting>
  <conditionalFormatting sqref="E209">
    <cfRule type="duplicateValues" dxfId="28" priority="40"/>
    <cfRule type="duplicateValues" dxfId="27" priority="41"/>
  </conditionalFormatting>
  <conditionalFormatting sqref="E210">
    <cfRule type="duplicateValues" dxfId="26" priority="36"/>
  </conditionalFormatting>
  <conditionalFormatting sqref="E210">
    <cfRule type="duplicateValues" dxfId="25" priority="37"/>
    <cfRule type="duplicateValues" dxfId="24" priority="38"/>
  </conditionalFormatting>
  <conditionalFormatting sqref="B145:B152">
    <cfRule type="duplicateValues" dxfId="23" priority="8581"/>
  </conditionalFormatting>
  <conditionalFormatting sqref="B182:B1048576 B1:B178">
    <cfRule type="duplicateValues" dxfId="22" priority="8692"/>
    <cfRule type="duplicateValues" dxfId="21" priority="8693"/>
  </conditionalFormatting>
  <conditionalFormatting sqref="B90:B114 B32:B45">
    <cfRule type="duplicateValues" dxfId="20" priority="8748"/>
  </conditionalFormatting>
  <conditionalFormatting sqref="F90:F114 F26:F55 F9 F20:F21">
    <cfRule type="duplicateValues" dxfId="19" priority="8750"/>
  </conditionalFormatting>
  <conditionalFormatting sqref="B119:B121">
    <cfRule type="duplicateValues" dxfId="18" priority="8785"/>
  </conditionalFormatting>
  <conditionalFormatting sqref="E119:E121">
    <cfRule type="duplicateValues" dxfId="17" priority="8786"/>
    <cfRule type="duplicateValues" dxfId="16" priority="8787"/>
    <cfRule type="duplicateValues" dxfId="15" priority="8788"/>
  </conditionalFormatting>
  <conditionalFormatting sqref="E119:E121">
    <cfRule type="duplicateValues" dxfId="14" priority="8789"/>
  </conditionalFormatting>
  <conditionalFormatting sqref="B119:B165">
    <cfRule type="duplicateValues" dxfId="13" priority="8790"/>
  </conditionalFormatting>
  <conditionalFormatting sqref="B127:B129">
    <cfRule type="duplicateValues" dxfId="12" priority="8791"/>
  </conditionalFormatting>
  <conditionalFormatting sqref="B138">
    <cfRule type="duplicateValues" dxfId="11" priority="8795"/>
  </conditionalFormatting>
  <conditionalFormatting sqref="B197">
    <cfRule type="duplicateValues" dxfId="10" priority="8833"/>
  </conditionalFormatting>
  <conditionalFormatting sqref="E197:E198">
    <cfRule type="duplicateValues" dxfId="9" priority="8871"/>
  </conditionalFormatting>
  <conditionalFormatting sqref="E197:E198">
    <cfRule type="duplicateValues" dxfId="8" priority="8872"/>
    <cfRule type="duplicateValues" dxfId="7" priority="8873"/>
  </conditionalFormatting>
  <conditionalFormatting sqref="B198">
    <cfRule type="duplicateValues" dxfId="6" priority="8878"/>
  </conditionalFormatting>
  <conditionalFormatting sqref="E193">
    <cfRule type="duplicateValues" dxfId="5" priority="8946"/>
  </conditionalFormatting>
  <conditionalFormatting sqref="E193">
    <cfRule type="duplicateValues" dxfId="4" priority="8947"/>
    <cfRule type="duplicateValues" dxfId="3" priority="8948"/>
  </conditionalFormatting>
  <conditionalFormatting sqref="B204 B189:B194">
    <cfRule type="duplicateValues" dxfId="2" priority="8949"/>
  </conditionalFormatting>
  <conditionalFormatting sqref="B211:B1048576 B182:B194 B204 B90:B175 B1:B55">
    <cfRule type="duplicateValues" dxfId="1" priority="8956"/>
  </conditionalFormatting>
  <conditionalFormatting sqref="B206:B210 B199:B203">
    <cfRule type="duplicateValues" dxfId="0" priority="897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2021-05-03T09:59:54Z</dcterms:modified>
</cp:coreProperties>
</file>