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4\"/>
    </mc:Choice>
  </mc:AlternateContent>
  <bookViews>
    <workbookView xWindow="0" yWindow="0" windowWidth="19200" windowHeight="8130" firstSheet="1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A88" i="1"/>
  <c r="A89" i="1"/>
  <c r="A90" i="1"/>
  <c r="C87" i="1"/>
  <c r="C88" i="1"/>
  <c r="C89" i="1"/>
  <c r="C90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B135" i="1" l="1"/>
  <c r="B120" i="1"/>
  <c r="B104" i="1"/>
  <c r="C99" i="1"/>
  <c r="C100" i="1"/>
  <c r="A99" i="1"/>
  <c r="A100" i="1"/>
  <c r="C119" i="1"/>
  <c r="A119" i="1"/>
  <c r="B153" i="1"/>
  <c r="C152" i="1"/>
  <c r="A152" i="1"/>
  <c r="C64" i="1"/>
  <c r="C65" i="1"/>
  <c r="A64" i="1"/>
  <c r="A65" i="1"/>
  <c r="C62" i="1"/>
  <c r="C63" i="1"/>
  <c r="C66" i="1"/>
  <c r="C67" i="1"/>
  <c r="A62" i="1"/>
  <c r="A63" i="1"/>
  <c r="A66" i="1"/>
  <c r="A67" i="1"/>
  <c r="C58" i="1"/>
  <c r="C59" i="1"/>
  <c r="C60" i="1"/>
  <c r="C61" i="1"/>
  <c r="C68" i="1"/>
  <c r="A58" i="1"/>
  <c r="A59" i="1"/>
  <c r="A60" i="1"/>
  <c r="A61" i="1"/>
  <c r="A68" i="1"/>
  <c r="C55" i="1"/>
  <c r="C56" i="1"/>
  <c r="C57" i="1"/>
  <c r="C69" i="1"/>
  <c r="C85" i="1"/>
  <c r="C86" i="1"/>
  <c r="A55" i="1"/>
  <c r="A56" i="1"/>
  <c r="A57" i="1"/>
  <c r="A69" i="1"/>
  <c r="A85" i="1"/>
  <c r="A86" i="1"/>
  <c r="C43" i="1"/>
  <c r="C44" i="1"/>
  <c r="C45" i="1"/>
  <c r="C46" i="1"/>
  <c r="C47" i="1"/>
  <c r="C48" i="1"/>
  <c r="C49" i="1"/>
  <c r="C50" i="1"/>
  <c r="C51" i="1"/>
  <c r="C52" i="1"/>
  <c r="A43" i="1"/>
  <c r="A44" i="1"/>
  <c r="A45" i="1"/>
  <c r="A46" i="1"/>
  <c r="A47" i="1"/>
  <c r="A48" i="1"/>
  <c r="A49" i="1"/>
  <c r="A50" i="1"/>
  <c r="A51" i="1"/>
  <c r="A52" i="1"/>
  <c r="C118" i="1"/>
  <c r="A118" i="1"/>
  <c r="C38" i="1"/>
  <c r="C39" i="1"/>
  <c r="C40" i="1"/>
  <c r="C41" i="1"/>
  <c r="C42" i="1"/>
  <c r="A38" i="1"/>
  <c r="A39" i="1"/>
  <c r="A40" i="1"/>
  <c r="A41" i="1"/>
  <c r="A42" i="1"/>
  <c r="A53" i="1"/>
  <c r="C35" i="1" l="1"/>
  <c r="C36" i="1"/>
  <c r="C37" i="1"/>
  <c r="C53" i="1"/>
  <c r="A35" i="1"/>
  <c r="A36" i="1"/>
  <c r="A37" i="1"/>
  <c r="C30" i="1"/>
  <c r="C31" i="1"/>
  <c r="C32" i="1"/>
  <c r="C33" i="1"/>
  <c r="A30" i="1"/>
  <c r="A31" i="1"/>
  <c r="A32" i="1"/>
  <c r="A33" i="1"/>
  <c r="B142" i="1"/>
  <c r="C117" i="1"/>
  <c r="B94" i="1"/>
  <c r="C26" i="1"/>
  <c r="C27" i="1"/>
  <c r="C28" i="1"/>
  <c r="C29" i="1"/>
  <c r="C34" i="1"/>
  <c r="C54" i="1"/>
  <c r="A26" i="1"/>
  <c r="A27" i="1"/>
  <c r="A28" i="1"/>
  <c r="A29" i="1"/>
  <c r="A34" i="1"/>
  <c r="A54" i="1"/>
  <c r="C20" i="1"/>
  <c r="C21" i="1"/>
  <c r="C22" i="1"/>
  <c r="C23" i="1"/>
  <c r="C24" i="1"/>
  <c r="C25" i="1"/>
  <c r="A20" i="1"/>
  <c r="A21" i="1"/>
  <c r="A22" i="1"/>
  <c r="A23" i="1"/>
  <c r="A24" i="1"/>
  <c r="A25" i="1"/>
  <c r="C151" i="1"/>
  <c r="A151" i="1"/>
  <c r="C133" i="1"/>
  <c r="C134" i="1"/>
  <c r="A133" i="1"/>
  <c r="A134" i="1"/>
  <c r="A117" i="1"/>
  <c r="C10" i="1"/>
  <c r="C11" i="1"/>
  <c r="C12" i="1"/>
  <c r="C13" i="1"/>
  <c r="C14" i="1"/>
  <c r="A10" i="1"/>
  <c r="A11" i="1"/>
  <c r="A12" i="1"/>
  <c r="A13" i="1"/>
  <c r="A14" i="1"/>
  <c r="A101" i="1"/>
  <c r="A102" i="1"/>
  <c r="A103" i="1"/>
  <c r="C101" i="1"/>
  <c r="C102" i="1"/>
  <c r="C103" i="1"/>
  <c r="C15" i="1"/>
  <c r="C16" i="1"/>
  <c r="C17" i="1"/>
  <c r="C18" i="1"/>
  <c r="C19" i="1"/>
  <c r="C91" i="1"/>
  <c r="C92" i="1"/>
  <c r="C93" i="1"/>
  <c r="A15" i="1"/>
  <c r="A16" i="1"/>
  <c r="A17" i="1"/>
  <c r="A18" i="1"/>
  <c r="A19" i="1"/>
  <c r="A91" i="1"/>
  <c r="A92" i="1"/>
  <c r="A93" i="1"/>
  <c r="C9" i="1" l="1"/>
  <c r="A9" i="1"/>
  <c r="C116" i="1"/>
  <c r="A116" i="1"/>
  <c r="C115" i="1"/>
  <c r="A115" i="1"/>
  <c r="C150" i="1"/>
  <c r="A150" i="1"/>
  <c r="C132" i="1"/>
  <c r="A132" i="1"/>
  <c r="C131" i="1" l="1"/>
  <c r="A131" i="1"/>
  <c r="C114" i="1" l="1"/>
  <c r="A114" i="1"/>
  <c r="C98" i="1" l="1"/>
  <c r="A98" i="1"/>
  <c r="A130" i="1" l="1"/>
  <c r="C130" i="1"/>
  <c r="C113" i="1"/>
  <c r="A113" i="1"/>
  <c r="C141" i="1"/>
  <c r="A141" i="1"/>
  <c r="C112" i="1" l="1"/>
  <c r="A112" i="1"/>
  <c r="C111" i="1"/>
  <c r="A111" i="1"/>
  <c r="C128" i="1"/>
  <c r="A128" i="1"/>
  <c r="C129" i="1"/>
  <c r="A129" i="1"/>
  <c r="C110" i="1"/>
  <c r="A110" i="1"/>
  <c r="C140" i="1" l="1"/>
  <c r="A140" i="1"/>
  <c r="C127" i="1" l="1"/>
  <c r="A127" i="1"/>
  <c r="A139" i="1" l="1"/>
  <c r="C139" i="1"/>
  <c r="C126" i="1"/>
  <c r="A126" i="1"/>
  <c r="C149" i="1" l="1"/>
  <c r="A149" i="1"/>
  <c r="A109" i="1"/>
  <c r="C109" i="1"/>
  <c r="A125" i="1"/>
  <c r="C125" i="1"/>
  <c r="C124" i="1" l="1"/>
  <c r="A124" i="1"/>
  <c r="C108" i="1" l="1"/>
  <c r="A108" i="1"/>
  <c r="A145" i="1" l="1"/>
  <c r="F2" i="3"/>
</calcChain>
</file>

<file path=xl/sharedStrings.xml><?xml version="1.0" encoding="utf-8"?>
<sst xmlns="http://schemas.openxmlformats.org/spreadsheetml/2006/main" count="1104" uniqueCount="89">
  <si>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</si>
  <si>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</si>
  <si>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</si>
  <si>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</si>
  <si>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</si>
  <si>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</si>
  <si>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</si>
  <si>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</si>
  <si>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</si>
  <si>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</si>
  <si>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</si>
  <si>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</si>
  <si>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</si>
  <si>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</si>
  <si>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</si>
  <si>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</si>
  <si>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</si>
  <si>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</si>
  <si>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</si>
  <si>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</si>
  <si>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</si>
  <si>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</si>
  <si>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</si>
  <si>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3335871882</t>
  </si>
  <si>
    <t>3335871892</t>
  </si>
  <si>
    <t>GAVETA DE DEPOSITO LLENA</t>
  </si>
  <si>
    <t>3335871832</t>
  </si>
  <si>
    <t>3335871844</t>
  </si>
  <si>
    <t>3335871848</t>
  </si>
  <si>
    <t>Solucionado</t>
  </si>
  <si>
    <t>3335871955</t>
  </si>
  <si>
    <t>3335872027</t>
  </si>
  <si>
    <t>3335872042</t>
  </si>
  <si>
    <t>3335872047</t>
  </si>
  <si>
    <t>3335872054</t>
  </si>
  <si>
    <t>3335872112</t>
  </si>
  <si>
    <t>3335872127</t>
  </si>
  <si>
    <t>3335872140</t>
  </si>
  <si>
    <t>3335872149</t>
  </si>
  <si>
    <t>3335873868</t>
  </si>
  <si>
    <t>3335873880</t>
  </si>
  <si>
    <t>3335874031</t>
  </si>
  <si>
    <t>3335874037</t>
  </si>
  <si>
    <t>3335874040</t>
  </si>
  <si>
    <t>3335874068</t>
  </si>
  <si>
    <t>3335872172</t>
  </si>
  <si>
    <t>3335872173</t>
  </si>
  <si>
    <t>3335872001</t>
  </si>
  <si>
    <t>3335872019</t>
  </si>
  <si>
    <t>3335872043</t>
  </si>
  <si>
    <t>3335872072</t>
  </si>
  <si>
    <t>3335872073</t>
  </si>
  <si>
    <t>3335872126</t>
  </si>
  <si>
    <t>3335872141</t>
  </si>
  <si>
    <t>3335872152</t>
  </si>
  <si>
    <t>3335872153</t>
  </si>
  <si>
    <t>3335873804</t>
  </si>
  <si>
    <t>3335873818</t>
  </si>
  <si>
    <t>3335873819</t>
  </si>
  <si>
    <t>3335873827</t>
  </si>
  <si>
    <t>3335873834</t>
  </si>
  <si>
    <t>3335873842</t>
  </si>
  <si>
    <t>3335873856</t>
  </si>
  <si>
    <t>3335873863</t>
  </si>
  <si>
    <t>3335873897</t>
  </si>
  <si>
    <t>3335873919</t>
  </si>
  <si>
    <t>3335873993</t>
  </si>
  <si>
    <t>3335873999</t>
  </si>
  <si>
    <t>3335874024</t>
  </si>
  <si>
    <t>3335874033</t>
  </si>
  <si>
    <t>3335874042</t>
  </si>
  <si>
    <t>3335874065</t>
  </si>
  <si>
    <t>3335874067</t>
  </si>
  <si>
    <t>3335874069</t>
  </si>
  <si>
    <t>3335874070</t>
  </si>
  <si>
    <t>3335874071</t>
  </si>
  <si>
    <t>3335874072</t>
  </si>
  <si>
    <t>3335874074</t>
  </si>
  <si>
    <t>3335874075</t>
  </si>
  <si>
    <t>3335874076</t>
  </si>
  <si>
    <t>3335874077</t>
  </si>
  <si>
    <t>3335874078</t>
  </si>
  <si>
    <t>3335874079</t>
  </si>
  <si>
    <t>3335874080</t>
  </si>
  <si>
    <t>3335874081</t>
  </si>
  <si>
    <t>3335874082</t>
  </si>
  <si>
    <t>3335874117 </t>
  </si>
  <si>
    <t>3335874122 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</si>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</sst>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1"/>
      <tableStyleElement type="headerRow" dxfId="220"/>
      <tableStyleElement type="totalRow" dxfId="219"/>
      <tableStyleElement type="firstColumn" dxfId="218"/>
      <tableStyleElement type="lastColumn" dxfId="217"/>
      <tableStyleElement type="firstRowStripe" dxfId="216"/>
      <tableStyleElement type="firstColumnStripe" dxfId="2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topLeftCell="A115" zoomScale="85" zoomScaleNormal="85" workbookViewId="0">
      <selection activeCell="E126" sqref="E126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8.42578125" bestFit="1" customWidth="1"/>
    <col min="5" max="5" width="18.5703125" bestFit="1" customWidth="1"/>
    <col min="6" max="6" width="24.7109375" customWidth="1"/>
  </cols>
  <sheetData>
    <row r="1" spans="1:5" ht="22.5" x14ac:dyDescent="0.25">
      <c r="A1" s="52" t="s">
        <v>1</v>
      </c>
      <c r="B1" s="53"/>
      <c r="C1" s="53"/>
      <c r="D1" s="53"/>
      <c r="E1" s="54"/>
    </row>
    <row r="2" spans="1:5" ht="25.5" x14ac:dyDescent="0.25">
      <c r="A2" s="55" t="s">
        <v>0</v>
      </c>
      <c r="B2" s="56"/>
      <c r="C2" s="56"/>
      <c r="D2" s="56"/>
      <c r="E2" s="5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44320.25</v>
      </c>
      <c r="C4" s="1"/>
      <c r="D4" s="1"/>
      <c r="E4" s="11"/>
    </row>
    <row r="5" spans="1:5" ht="18.75" thickBot="1" x14ac:dyDescent="0.3">
      <c r="A5" s="7" t="s">
        <v>3</v>
      </c>
      <c r="B5" s="9">
        <v>44320.708333333336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8" t="s">
        <v>4</v>
      </c>
      <c r="B7" s="59"/>
      <c r="C7" s="59"/>
      <c r="D7" s="59"/>
      <c r="E7" s="60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 t="str">
        <f>VLOOKUP(B9,'[1]LISTADO ATM'!$A$2:$C$821,3,0)</f>
        <v>DISTRITO NACIONAL</v>
      </c>
      <c r="B9" s="28">
        <v>931</v>
      </c>
      <c r="C9" s="39" t="str">
        <f>VLOOKUP(B9,'[1]LISTADO ATM'!$A$2:$B$821,2,0)</f>
        <v xml:space="preserve">ATM Autobanco Luperón I </v>
      </c>
      <c r="D9" s="16" t="s">
        <v>88</v>
      </c>
      <c r="E9" s="32" t="s">
        <v>48</v>
      </c>
    </row>
    <row r="10" spans="1:5" ht="18.75" customHeight="1" x14ac:dyDescent="0.25">
      <c r="A10" s="19" t="str">
        <f>VLOOKUP(B10,'[1]LISTADO ATM'!$A$2:$C$821,3,0)</f>
        <v>DISTRITO NACIONAL</v>
      </c>
      <c r="B10" s="28">
        <v>722</v>
      </c>
      <c r="C10" s="39" t="str">
        <f>VLOOKUP(B10,'[1]LISTADO ATM'!$A$2:$B$821,2,0)</f>
        <v xml:space="preserve">ATM Oficina Charles de Gaulle III </v>
      </c>
      <c r="D10" s="16" t="s">
        <v>88</v>
      </c>
      <c r="E10" s="32" t="s">
        <v>51</v>
      </c>
    </row>
    <row r="11" spans="1:5" ht="18.75" customHeight="1" x14ac:dyDescent="0.25">
      <c r="A11" s="19" t="str">
        <f>VLOOKUP(B11,'[1]LISTADO ATM'!$A$2:$C$821,3,0)</f>
        <v>DISTRITO NACIONAL</v>
      </c>
      <c r="B11" s="28">
        <v>813</v>
      </c>
      <c r="C11" s="39" t="str">
        <f>VLOOKUP(B11,'[1]LISTADO ATM'!$A$2:$B$821,2,0)</f>
        <v>ATM Oficina Occidental Mall</v>
      </c>
      <c r="D11" s="16" t="s">
        <v>88</v>
      </c>
      <c r="E11" s="32">
        <v>3335872147</v>
      </c>
    </row>
    <row r="12" spans="1:5" ht="18.75" customHeight="1" x14ac:dyDescent="0.25">
      <c r="A12" s="19" t="str">
        <f>VLOOKUP(B12,'[1]LISTADO ATM'!$A$2:$C$821,3,0)</f>
        <v>NORTE</v>
      </c>
      <c r="B12" s="28">
        <v>732</v>
      </c>
      <c r="C12" s="39" t="str">
        <f>VLOOKUP(B12,'[1]LISTADO ATM'!$A$2:$B$821,2,0)</f>
        <v xml:space="preserve">ATM Molino del Valle (Santiago) </v>
      </c>
      <c r="D12" s="16" t="s">
        <v>88</v>
      </c>
      <c r="E12" s="32" t="s">
        <v>59</v>
      </c>
    </row>
    <row r="13" spans="1:5" ht="18.75" customHeight="1" x14ac:dyDescent="0.25">
      <c r="A13" s="19" t="str">
        <f>VLOOKUP(B13,'[1]LISTADO ATM'!$A$2:$C$821,3,0)</f>
        <v>ESTE</v>
      </c>
      <c r="B13" s="28">
        <v>114</v>
      </c>
      <c r="C13" s="39" t="str">
        <f>VLOOKUP(B13,'[1]LISTADO ATM'!$A$2:$B$821,2,0)</f>
        <v xml:space="preserve">ATM Oficina Hato Mayor </v>
      </c>
      <c r="D13" s="16" t="s">
        <v>88</v>
      </c>
      <c r="E13" s="32" t="s">
        <v>61</v>
      </c>
    </row>
    <row r="14" spans="1:5" ht="18.75" customHeight="1" x14ac:dyDescent="0.25">
      <c r="A14" s="19" t="str">
        <f>VLOOKUP(B14,'[1]LISTADO ATM'!$A$2:$C$821,3,0)</f>
        <v>NORTE</v>
      </c>
      <c r="B14" s="28">
        <v>97</v>
      </c>
      <c r="C14" s="39" t="str">
        <f>VLOOKUP(B14,'[1]LISTADO ATM'!$A$2:$B$821,2,0)</f>
        <v xml:space="preserve">ATM Oficina Villa Riva </v>
      </c>
      <c r="D14" s="16" t="s">
        <v>88</v>
      </c>
      <c r="E14" s="32" t="s">
        <v>73</v>
      </c>
    </row>
    <row r="15" spans="1:5" ht="18.75" customHeight="1" x14ac:dyDescent="0.25">
      <c r="A15" s="19" t="str">
        <f>VLOOKUP(B15,'[1]LISTADO ATM'!$A$2:$C$821,3,0)</f>
        <v>ESTE</v>
      </c>
      <c r="B15" s="28">
        <v>772</v>
      </c>
      <c r="C15" s="39" t="str">
        <f>VLOOKUP(B15,'[1]LISTADO ATM'!$A$2:$B$821,2,0)</f>
        <v xml:space="preserve">ATM UNP Yamasá </v>
      </c>
      <c r="D15" s="16" t="s">
        <v>88</v>
      </c>
      <c r="E15" s="32" t="s">
        <v>75</v>
      </c>
    </row>
    <row r="16" spans="1:5" ht="18.75" customHeight="1" x14ac:dyDescent="0.25">
      <c r="A16" s="19" t="str">
        <f>VLOOKUP(B16,'[1]LISTADO ATM'!$A$2:$C$821,3,0)</f>
        <v>ESTE</v>
      </c>
      <c r="B16" s="28">
        <v>345</v>
      </c>
      <c r="C16" s="39" t="str">
        <f>VLOOKUP(B16,'[1]LISTADO ATM'!$A$2:$B$821,2,0)</f>
        <v>ATM Ofic. Yamasa II</v>
      </c>
      <c r="D16" s="16" t="s">
        <v>88</v>
      </c>
      <c r="E16" s="32" t="s">
        <v>76</v>
      </c>
    </row>
    <row r="17" spans="1:5" ht="18.75" customHeight="1" x14ac:dyDescent="0.25">
      <c r="A17" s="19" t="str">
        <f>VLOOKUP(B17,'[1]LISTADO ATM'!$A$2:$C$821,3,0)</f>
        <v>NORTE</v>
      </c>
      <c r="B17" s="28">
        <v>749</v>
      </c>
      <c r="C17" s="39" t="str">
        <f>VLOOKUP(B17,'[1]LISTADO ATM'!$A$2:$B$821,2,0)</f>
        <v xml:space="preserve">ATM Oficina Yaque </v>
      </c>
      <c r="D17" s="16" t="s">
        <v>88</v>
      </c>
      <c r="E17" s="32" t="s">
        <v>77</v>
      </c>
    </row>
    <row r="18" spans="1:5" ht="18.75" customHeight="1" x14ac:dyDescent="0.25">
      <c r="A18" s="19" t="str">
        <f>VLOOKUP(B18,'[1]LISTADO ATM'!$A$2:$C$821,3,0)</f>
        <v>DISTRITO NACIONAL</v>
      </c>
      <c r="B18" s="28">
        <v>516</v>
      </c>
      <c r="C18" s="39" t="str">
        <f>VLOOKUP(B18,'[1]LISTADO ATM'!$A$2:$B$821,2,0)</f>
        <v xml:space="preserve">ATM Oficina Gascue </v>
      </c>
      <c r="D18" s="16" t="s">
        <v>88</v>
      </c>
      <c r="E18" s="32" t="s">
        <v>79</v>
      </c>
    </row>
    <row r="19" spans="1:5" ht="18.75" customHeight="1" x14ac:dyDescent="0.25">
      <c r="A19" s="19" t="str">
        <f>VLOOKUP(B19,'[1]LISTADO ATM'!$A$2:$C$821,3,0)</f>
        <v>NORTE</v>
      </c>
      <c r="B19" s="28">
        <v>290</v>
      </c>
      <c r="C19" s="39" t="str">
        <f>VLOOKUP(B19,'[1]LISTADO ATM'!$A$2:$B$821,2,0)</f>
        <v xml:space="preserve">ATM Oficina San Francisco de Macorís </v>
      </c>
      <c r="D19" s="16" t="s">
        <v>88</v>
      </c>
      <c r="E19" s="32" t="s">
        <v>86</v>
      </c>
    </row>
    <row r="20" spans="1:5" ht="18" x14ac:dyDescent="0.25">
      <c r="A20" s="19" t="str">
        <f>VLOOKUP(B20,'[1]LISTADO ATM'!$A$2:$C$821,3,0)</f>
        <v>NORTE</v>
      </c>
      <c r="B20" s="28">
        <v>649</v>
      </c>
      <c r="C20" s="39" t="str">
        <f>VLOOKUP(B20,'[1]LISTADO ATM'!$A$2:$B$821,2,0)</f>
        <v xml:space="preserve">ATM Oficina Galería 56 (San Francisco de Macorís) </v>
      </c>
      <c r="D20" s="16" t="s">
        <v>88</v>
      </c>
      <c r="E20" s="32">
        <v>3335874121</v>
      </c>
    </row>
    <row r="21" spans="1:5" ht="18.75" customHeight="1" x14ac:dyDescent="0.25">
      <c r="A21" s="19" t="str">
        <f>VLOOKUP(B21,'[1]LISTADO ATM'!$A$2:$C$821,3,0)</f>
        <v>SUR</v>
      </c>
      <c r="B21" s="28">
        <v>50</v>
      </c>
      <c r="C21" s="39" t="str">
        <f>VLOOKUP(B21,'[1]LISTADO ATM'!$A$2:$B$821,2,0)</f>
        <v xml:space="preserve">ATM Oficina Padre Las Casas (Azua) </v>
      </c>
      <c r="D21" s="16" t="s">
        <v>88</v>
      </c>
      <c r="E21" s="32">
        <v>3335874132</v>
      </c>
    </row>
    <row r="22" spans="1:5" ht="18.75" customHeight="1" x14ac:dyDescent="0.25">
      <c r="A22" s="19" t="str">
        <f>VLOOKUP(B22,'[1]LISTADO ATM'!$A$2:$C$821,3,0)</f>
        <v>DISTRITO NACIONAL</v>
      </c>
      <c r="B22" s="28">
        <v>551</v>
      </c>
      <c r="C22" s="39" t="str">
        <f>VLOOKUP(B22,'[1]LISTADO ATM'!$A$2:$B$821,2,0)</f>
        <v xml:space="preserve">ATM Oficina Padre Castellanos </v>
      </c>
      <c r="D22" s="16" t="s">
        <v>88</v>
      </c>
      <c r="E22" s="32">
        <v>3335874325</v>
      </c>
    </row>
    <row r="23" spans="1:5" ht="18.75" customHeight="1" x14ac:dyDescent="0.25">
      <c r="A23" s="19" t="str">
        <f>VLOOKUP(B23,'[1]LISTADO ATM'!$A$2:$C$821,3,0)</f>
        <v>NORTE</v>
      </c>
      <c r="B23" s="28">
        <v>950</v>
      </c>
      <c r="C23" s="39" t="str">
        <f>VLOOKUP(B23,'[1]LISTADO ATM'!$A$2:$B$821,2,0)</f>
        <v xml:space="preserve">ATM Oficina Monterrico </v>
      </c>
      <c r="D23" s="16" t="s">
        <v>88</v>
      </c>
      <c r="E23" s="32" t="s">
        <v>70</v>
      </c>
    </row>
    <row r="24" spans="1:5" ht="18.75" customHeight="1" x14ac:dyDescent="0.25">
      <c r="A24" s="19" t="str">
        <f>VLOOKUP(B24,'[1]LISTADO ATM'!$A$2:$C$821,3,0)</f>
        <v>DISTRITO NACIONAL</v>
      </c>
      <c r="B24" s="28">
        <v>577</v>
      </c>
      <c r="C24" s="39" t="str">
        <f>VLOOKUP(B24,'[1]LISTADO ATM'!$A$2:$B$821,2,0)</f>
        <v xml:space="preserve">ATM Olé Ave. Duarte </v>
      </c>
      <c r="D24" s="16" t="s">
        <v>88</v>
      </c>
      <c r="E24" s="32" t="s">
        <v>38</v>
      </c>
    </row>
    <row r="25" spans="1:5" ht="18.75" customHeight="1" x14ac:dyDescent="0.25">
      <c r="A25" s="19" t="str">
        <f>VLOOKUP(B25,'[1]LISTADO ATM'!$A$2:$C$821,3,0)</f>
        <v>DISTRITO NACIONAL</v>
      </c>
      <c r="B25" s="28">
        <v>192</v>
      </c>
      <c r="C25" s="39" t="str">
        <f>VLOOKUP(B25,'[1]LISTADO ATM'!$A$2:$B$821,2,0)</f>
        <v xml:space="preserve">ATM Autobanco Luperón II </v>
      </c>
      <c r="D25" s="16" t="s">
        <v>88</v>
      </c>
      <c r="E25" s="32" t="s">
        <v>40</v>
      </c>
    </row>
    <row r="26" spans="1:5" ht="18.75" customHeight="1" x14ac:dyDescent="0.25">
      <c r="A26" s="19" t="str">
        <f>VLOOKUP(B26,'[1]LISTADO ATM'!$A$2:$C$821,3,0)</f>
        <v>DISTRITO NACIONAL</v>
      </c>
      <c r="B26" s="28">
        <v>911</v>
      </c>
      <c r="C26" s="39" t="str">
        <f>VLOOKUP(B26,'[1]LISTADO ATM'!$A$2:$B$821,2,0)</f>
        <v xml:space="preserve">ATM Oficina Venezuela II </v>
      </c>
      <c r="D26" s="16" t="s">
        <v>88</v>
      </c>
      <c r="E26" s="32" t="s">
        <v>43</v>
      </c>
    </row>
    <row r="27" spans="1:5" ht="18.75" customHeight="1" x14ac:dyDescent="0.25">
      <c r="A27" s="19" t="str">
        <f>VLOOKUP(B27,'[1]LISTADO ATM'!$A$2:$C$821,3,0)</f>
        <v>NORTE</v>
      </c>
      <c r="B27" s="28">
        <v>492</v>
      </c>
      <c r="C27" s="39" t="str">
        <f>VLOOKUP(B27,'[1]LISTADO ATM'!$A$2:$B$821,2,0)</f>
        <v>S/M Nacional El Dorado (Santiago)</v>
      </c>
      <c r="D27" s="16" t="s">
        <v>88</v>
      </c>
      <c r="E27" s="32" t="s">
        <v>44</v>
      </c>
    </row>
    <row r="28" spans="1:5" ht="18.75" customHeight="1" x14ac:dyDescent="0.25">
      <c r="A28" s="19" t="str">
        <f>VLOOKUP(B28,'[1]LISTADO ATM'!$A$2:$C$821,3,0)</f>
        <v>DISTRITO NACIONAL</v>
      </c>
      <c r="B28" s="28">
        <v>957</v>
      </c>
      <c r="C28" s="39" t="str">
        <f>VLOOKUP(B28,'[1]LISTADO ATM'!$A$2:$B$821,2,0)</f>
        <v xml:space="preserve">ATM Oficina Venezuela </v>
      </c>
      <c r="D28" s="16" t="s">
        <v>88</v>
      </c>
      <c r="E28" s="32" t="s">
        <v>87</v>
      </c>
    </row>
    <row r="29" spans="1:5" ht="18.75" customHeight="1" x14ac:dyDescent="0.25">
      <c r="A29" s="19" t="str">
        <f>VLOOKUP(B29,'[1]LISTADO ATM'!$A$2:$C$821,3,0)</f>
        <v>DISTRITO NACIONAL</v>
      </c>
      <c r="B29" s="28">
        <v>354</v>
      </c>
      <c r="C29" s="39" t="str">
        <f>VLOOKUP(B29,'[1]LISTADO ATM'!$A$2:$B$821,2,0)</f>
        <v xml:space="preserve">ATM Oficina Núñez de Cáceres II </v>
      </c>
      <c r="D29" s="16" t="s">
        <v>88</v>
      </c>
      <c r="E29" s="32" t="s">
        <v>26</v>
      </c>
    </row>
    <row r="30" spans="1:5" ht="18.75" customHeight="1" x14ac:dyDescent="0.25">
      <c r="A30" s="19" t="str">
        <f>VLOOKUP(B30,'[1]LISTADO ATM'!$A$2:$C$821,3,0)</f>
        <v>DISTRITO NACIONAL</v>
      </c>
      <c r="B30" s="28">
        <v>946</v>
      </c>
      <c r="C30" s="39" t="str">
        <f>VLOOKUP(B30,'[1]LISTADO ATM'!$A$2:$B$821,2,0)</f>
        <v xml:space="preserve">ATM Oficina Núñez de Cáceres I </v>
      </c>
      <c r="D30" s="16" t="s">
        <v>88</v>
      </c>
      <c r="E30" s="32" t="s">
        <v>27</v>
      </c>
    </row>
    <row r="31" spans="1:5" ht="18.75" customHeight="1" x14ac:dyDescent="0.25">
      <c r="A31" s="19" t="str">
        <f>VLOOKUP(B31,'[1]LISTADO ATM'!$A$2:$C$821,3,0)</f>
        <v>DISTRITO NACIONAL</v>
      </c>
      <c r="B31" s="28">
        <v>96</v>
      </c>
      <c r="C31" s="39" t="str">
        <f>VLOOKUP(B31,'[1]LISTADO ATM'!$A$2:$B$821,2,0)</f>
        <v>ATM S/M Caribe Av. Charles de Gaulle</v>
      </c>
      <c r="D31" s="16" t="s">
        <v>88</v>
      </c>
      <c r="E31" s="32" t="s">
        <v>47</v>
      </c>
    </row>
    <row r="32" spans="1:5" ht="18.75" customHeight="1" x14ac:dyDescent="0.25">
      <c r="A32" s="19" t="str">
        <f>VLOOKUP(B32,'[1]LISTADO ATM'!$A$2:$C$821,3,0)</f>
        <v>NORTE</v>
      </c>
      <c r="B32" s="28">
        <v>809</v>
      </c>
      <c r="C32" s="39" t="str">
        <f>VLOOKUP(B32,'[1]LISTADO ATM'!$A$2:$B$821,2,0)</f>
        <v>ATM Yoma (Cotuí)</v>
      </c>
      <c r="D32" s="16" t="s">
        <v>88</v>
      </c>
      <c r="E32" s="32" t="s">
        <v>50</v>
      </c>
    </row>
    <row r="33" spans="1:5" ht="18.75" customHeight="1" x14ac:dyDescent="0.25">
      <c r="A33" s="19" t="str">
        <f>VLOOKUP(B33,'[1]LISTADO ATM'!$A$2:$C$821,3,0)</f>
        <v>DISTRITO NACIONAL</v>
      </c>
      <c r="B33" s="28">
        <v>590</v>
      </c>
      <c r="C33" s="39" t="str">
        <f>VLOOKUP(B33,'[1]LISTADO ATM'!$A$2:$B$821,2,0)</f>
        <v xml:space="preserve">ATM Olé Aut. Las Américas </v>
      </c>
      <c r="D33" s="16" t="s">
        <v>88</v>
      </c>
      <c r="E33" s="32" t="s">
        <v>52</v>
      </c>
    </row>
    <row r="34" spans="1:5" ht="18.75" customHeight="1" x14ac:dyDescent="0.25">
      <c r="A34" s="19" t="str">
        <f>VLOOKUP(B34,'[1]LISTADO ATM'!$A$2:$C$821,3,0)</f>
        <v>DISTRITO NACIONAL</v>
      </c>
      <c r="B34" s="28">
        <v>908</v>
      </c>
      <c r="C34" s="39" t="str">
        <f>VLOOKUP(B34,'[1]LISTADO ATM'!$A$2:$B$821,2,0)</f>
        <v xml:space="preserve">ATM Oficina Plaza Botánika </v>
      </c>
      <c r="D34" s="16" t="s">
        <v>88</v>
      </c>
      <c r="E34" s="32" t="s">
        <v>53</v>
      </c>
    </row>
    <row r="35" spans="1:5" ht="18.75" customHeight="1" x14ac:dyDescent="0.25">
      <c r="A35" s="19" t="str">
        <f>VLOOKUP(B35,'[1]LISTADO ATM'!$A$2:$C$821,3,0)</f>
        <v>DISTRITO NACIONAL</v>
      </c>
      <c r="B35" s="28">
        <v>684</v>
      </c>
      <c r="C35" s="39" t="str">
        <f>VLOOKUP(B35,'[1]LISTADO ATM'!$A$2:$B$821,2,0)</f>
        <v>ATM Estación Texaco Prolongación 27 Febrero</v>
      </c>
      <c r="D35" s="16" t="s">
        <v>88</v>
      </c>
      <c r="E35" s="32" t="s">
        <v>56</v>
      </c>
    </row>
    <row r="36" spans="1:5" ht="18.75" customHeight="1" x14ac:dyDescent="0.25">
      <c r="A36" s="19" t="str">
        <f>VLOOKUP(B36,'[1]LISTADO ATM'!$A$2:$C$821,3,0)</f>
        <v>NORTE</v>
      </c>
      <c r="B36" s="28">
        <v>687</v>
      </c>
      <c r="C36" s="39" t="str">
        <f>VLOOKUP(B36,'[1]LISTADO ATM'!$A$2:$B$821,2,0)</f>
        <v>ATM Oficina Monterrico II</v>
      </c>
      <c r="D36" s="16" t="s">
        <v>88</v>
      </c>
      <c r="E36" s="32" t="s">
        <v>57</v>
      </c>
    </row>
    <row r="37" spans="1:5" ht="18.75" customHeight="1" x14ac:dyDescent="0.25">
      <c r="A37" s="19" t="str">
        <f>VLOOKUP(B37,'[1]LISTADO ATM'!$A$2:$C$821,3,0)</f>
        <v>SUR</v>
      </c>
      <c r="B37" s="28">
        <v>296</v>
      </c>
      <c r="C37" s="39" t="str">
        <f>VLOOKUP(B37,'[1]LISTADO ATM'!$A$2:$B$821,2,0)</f>
        <v>ATM Estación BANICOMB (Baní)  ECO Petroleo</v>
      </c>
      <c r="D37" s="16" t="s">
        <v>88</v>
      </c>
      <c r="E37" s="32" t="s">
        <v>58</v>
      </c>
    </row>
    <row r="38" spans="1:5" ht="18.75" customHeight="1" x14ac:dyDescent="0.25">
      <c r="A38" s="19" t="str">
        <f>VLOOKUP(B38,'[1]LISTADO ATM'!$A$2:$C$821,3,0)</f>
        <v>DISTRITO NACIONAL</v>
      </c>
      <c r="B38" s="28">
        <v>744</v>
      </c>
      <c r="C38" s="39" t="str">
        <f>VLOOKUP(B38,'[1]LISTADO ATM'!$A$2:$B$821,2,0)</f>
        <v xml:space="preserve">ATM Multicentro La Sirena Venezuela </v>
      </c>
      <c r="D38" s="16" t="s">
        <v>88</v>
      </c>
      <c r="E38" s="32" t="s">
        <v>60</v>
      </c>
    </row>
    <row r="39" spans="1:5" ht="18.75" customHeight="1" x14ac:dyDescent="0.25">
      <c r="A39" s="19" t="str">
        <f>VLOOKUP(B39,'[1]LISTADO ATM'!$A$2:$C$821,3,0)</f>
        <v>DISTRITO NACIONAL</v>
      </c>
      <c r="B39" s="28">
        <v>697</v>
      </c>
      <c r="C39" s="39" t="str">
        <f>VLOOKUP(B39,'[1]LISTADO ATM'!$A$2:$B$821,2,0)</f>
        <v>ATM Hipermercado Olé Ciudad Juan Bosch</v>
      </c>
      <c r="D39" s="16" t="s">
        <v>88</v>
      </c>
      <c r="E39" s="32" t="s">
        <v>68</v>
      </c>
    </row>
    <row r="40" spans="1:5" ht="18.75" customHeight="1" x14ac:dyDescent="0.25">
      <c r="A40" s="19" t="str">
        <f>VLOOKUP(B40,'[1]LISTADO ATM'!$A$2:$C$821,3,0)</f>
        <v>SUR</v>
      </c>
      <c r="B40" s="28">
        <v>829</v>
      </c>
      <c r="C40" s="39" t="str">
        <f>VLOOKUP(B40,'[1]LISTADO ATM'!$A$2:$B$821,2,0)</f>
        <v xml:space="preserve">ATM UNP Multicentro Sirena Baní </v>
      </c>
      <c r="D40" s="16" t="s">
        <v>88</v>
      </c>
      <c r="E40" s="32" t="s">
        <v>69</v>
      </c>
    </row>
    <row r="41" spans="1:5" ht="18.75" customHeight="1" x14ac:dyDescent="0.25">
      <c r="A41" s="19" t="str">
        <f>VLOOKUP(B41,'[1]LISTADO ATM'!$A$2:$C$821,3,0)</f>
        <v>DISTRITO NACIONAL</v>
      </c>
      <c r="B41" s="28">
        <v>238</v>
      </c>
      <c r="C41" s="39" t="str">
        <f>VLOOKUP(B41,'[1]LISTADO ATM'!$A$2:$B$821,2,0)</f>
        <v xml:space="preserve">ATM Multicentro La Sirena Charles de Gaulle </v>
      </c>
      <c r="D41" s="16" t="s">
        <v>88</v>
      </c>
      <c r="E41" s="32" t="s">
        <v>78</v>
      </c>
    </row>
    <row r="42" spans="1:5" ht="18.75" customHeight="1" x14ac:dyDescent="0.25">
      <c r="A42" s="19" t="str">
        <f>VLOOKUP(B42,'[1]LISTADO ATM'!$A$2:$C$821,3,0)</f>
        <v>DISTRITO NACIONAL</v>
      </c>
      <c r="B42" s="28">
        <v>889</v>
      </c>
      <c r="C42" s="39" t="str">
        <f>VLOOKUP(B42,'[1]LISTADO ATM'!$A$2:$B$821,2,0)</f>
        <v>ATM Oficina Plaza Lama Máximo Gómez II</v>
      </c>
      <c r="D42" s="16" t="s">
        <v>88</v>
      </c>
      <c r="E42" s="32" t="s">
        <v>80</v>
      </c>
    </row>
    <row r="43" spans="1:5" ht="18.75" customHeight="1" x14ac:dyDescent="0.25">
      <c r="A43" s="19" t="str">
        <f>VLOOKUP(B43,'[1]LISTADO ATM'!$A$2:$C$821,3,0)</f>
        <v>DISTRITO NACIONAL</v>
      </c>
      <c r="B43" s="28">
        <v>31</v>
      </c>
      <c r="C43" s="39" t="str">
        <f>VLOOKUP(B43,'[1]LISTADO ATM'!$A$2:$B$821,2,0)</f>
        <v xml:space="preserve">ATM Oficina San Martín I </v>
      </c>
      <c r="D43" s="16" t="s">
        <v>88</v>
      </c>
      <c r="E43" s="32" t="s">
        <v>83</v>
      </c>
    </row>
    <row r="44" spans="1:5" ht="18.75" customHeight="1" x14ac:dyDescent="0.25">
      <c r="A44" s="19" t="str">
        <f>VLOOKUP(B44,'[1]LISTADO ATM'!$A$2:$C$821,3,0)</f>
        <v>DISTRITO NACIONAL</v>
      </c>
      <c r="B44" s="28">
        <v>983</v>
      </c>
      <c r="C44" s="39" t="str">
        <f>VLOOKUP(B44,'[1]LISTADO ATM'!$A$2:$B$821,2,0)</f>
        <v xml:space="preserve">ATM Bravo República de Colombia </v>
      </c>
      <c r="D44" s="16" t="s">
        <v>88</v>
      </c>
      <c r="E44" s="32" t="s">
        <v>84</v>
      </c>
    </row>
    <row r="45" spans="1:5" ht="18.75" customHeight="1" x14ac:dyDescent="0.25">
      <c r="A45" s="19" t="str">
        <f>VLOOKUP(B45,'[1]LISTADO ATM'!$A$2:$C$821,3,0)</f>
        <v>DISTRITO NACIONAL</v>
      </c>
      <c r="B45" s="28">
        <v>169</v>
      </c>
      <c r="C45" s="39" t="str">
        <f>VLOOKUP(B45,'[1]LISTADO ATM'!$A$2:$B$821,2,0)</f>
        <v xml:space="preserve">ATM Oficina Caonabo </v>
      </c>
      <c r="D45" s="16" t="s">
        <v>88</v>
      </c>
      <c r="E45" s="32" t="s">
        <v>85</v>
      </c>
    </row>
    <row r="46" spans="1:5" ht="18.75" customHeight="1" x14ac:dyDescent="0.25">
      <c r="A46" s="19" t="str">
        <f>VLOOKUP(B46,'[1]LISTADO ATM'!$A$2:$C$821,3,0)</f>
        <v>SUR</v>
      </c>
      <c r="B46" s="28">
        <v>584</v>
      </c>
      <c r="C46" s="39" t="str">
        <f>VLOOKUP(B46,'[1]LISTADO ATM'!$A$2:$B$821,2,0)</f>
        <v xml:space="preserve">ATM Oficina San Cristóbal I </v>
      </c>
      <c r="D46" s="16" t="s">
        <v>88</v>
      </c>
      <c r="E46" s="32">
        <v>3335874099</v>
      </c>
    </row>
    <row r="47" spans="1:5" ht="18.75" customHeight="1" x14ac:dyDescent="0.25">
      <c r="A47" s="19" t="str">
        <f>VLOOKUP(B47,'[1]LISTADO ATM'!$A$2:$C$821,3,0)</f>
        <v>DISTRITO NACIONAL</v>
      </c>
      <c r="B47" s="28">
        <v>14</v>
      </c>
      <c r="C47" s="39" t="str">
        <f>VLOOKUP(B47,'[1]LISTADO ATM'!$A$2:$B$821,2,0)</f>
        <v xml:space="preserve">ATM Oficina Aeropuerto Las Américas I </v>
      </c>
      <c r="D47" s="16" t="s">
        <v>88</v>
      </c>
      <c r="E47" s="32">
        <v>3335874115</v>
      </c>
    </row>
    <row r="48" spans="1:5" ht="18.75" customHeight="1" x14ac:dyDescent="0.25">
      <c r="A48" s="19" t="str">
        <f>VLOOKUP(B48,'[1]LISTADO ATM'!$A$2:$C$821,3,0)</f>
        <v>DISTRITO NACIONAL</v>
      </c>
      <c r="B48" s="28">
        <v>823</v>
      </c>
      <c r="C48" s="39" t="str">
        <f>VLOOKUP(B48,'[1]LISTADO ATM'!$A$2:$B$821,2,0)</f>
        <v xml:space="preserve">ATM UNP El Carril (Haina) </v>
      </c>
      <c r="D48" s="16" t="s">
        <v>88</v>
      </c>
      <c r="E48" s="32">
        <v>3335874118</v>
      </c>
    </row>
    <row r="49" spans="1:5" ht="18.75" customHeight="1" x14ac:dyDescent="0.25">
      <c r="A49" s="19" t="str">
        <f>VLOOKUP(B49,'[1]LISTADO ATM'!$A$2:$C$821,3,0)</f>
        <v>DISTRITO NACIONAL</v>
      </c>
      <c r="B49" s="28">
        <v>918</v>
      </c>
      <c r="C49" s="39" t="str">
        <f>VLOOKUP(B49,'[1]LISTADO ATM'!$A$2:$B$821,2,0)</f>
        <v xml:space="preserve">ATM S/M Liverpool de la Jacobo Majluta </v>
      </c>
      <c r="D49" s="16" t="s">
        <v>88</v>
      </c>
      <c r="E49" s="32">
        <v>3335874119</v>
      </c>
    </row>
    <row r="50" spans="1:5" ht="18.75" customHeight="1" x14ac:dyDescent="0.25">
      <c r="A50" s="19" t="str">
        <f>VLOOKUP(B50,'[1]LISTADO ATM'!$A$2:$C$821,3,0)</f>
        <v>DISTRITO NACIONAL</v>
      </c>
      <c r="B50" s="28">
        <v>235</v>
      </c>
      <c r="C50" s="39" t="str">
        <f>VLOOKUP(B50,'[1]LISTADO ATM'!$A$2:$B$821,2,0)</f>
        <v xml:space="preserve">ATM Oficina Multicentro La Sirena San Isidro </v>
      </c>
      <c r="D50" s="16" t="s">
        <v>88</v>
      </c>
      <c r="E50" s="32">
        <v>3335874120</v>
      </c>
    </row>
    <row r="51" spans="1:5" ht="18.75" customHeight="1" x14ac:dyDescent="0.25">
      <c r="A51" s="19" t="str">
        <f>VLOOKUP(B51,'[1]LISTADO ATM'!$A$2:$C$821,3,0)</f>
        <v>DISTRITO NACIONAL</v>
      </c>
      <c r="B51" s="28">
        <v>884</v>
      </c>
      <c r="C51" s="39" t="str">
        <f>VLOOKUP(B51,'[1]LISTADO ATM'!$A$2:$B$821,2,0)</f>
        <v xml:space="preserve">ATM UNP Olé Sabana Perdida </v>
      </c>
      <c r="D51" s="16" t="s">
        <v>88</v>
      </c>
      <c r="E51" s="32">
        <v>3335874123</v>
      </c>
    </row>
    <row r="52" spans="1:5" ht="18.75" customHeight="1" x14ac:dyDescent="0.25">
      <c r="A52" s="19" t="str">
        <f>VLOOKUP(B52,'[1]LISTADO ATM'!$A$2:$C$821,3,0)</f>
        <v>DISTRITO NACIONAL</v>
      </c>
      <c r="B52" s="28">
        <v>993</v>
      </c>
      <c r="C52" s="39" t="str">
        <f>VLOOKUP(B52,'[1]LISTADO ATM'!$A$2:$B$821,2,0)</f>
        <v xml:space="preserve">ATM Centro Medico Integral II </v>
      </c>
      <c r="D52" s="16" t="s">
        <v>88</v>
      </c>
      <c r="E52" s="32">
        <v>3335874131</v>
      </c>
    </row>
    <row r="53" spans="1:5" ht="18.75" customHeight="1" x14ac:dyDescent="0.25">
      <c r="A53" s="19" t="str">
        <f>VLOOKUP(B53,'[1]LISTADO ATM'!$A$2:$C$821,3,0)</f>
        <v>DISTRITO NACIONAL</v>
      </c>
      <c r="B53" s="28">
        <v>900</v>
      </c>
      <c r="C53" s="39" t="str">
        <f>VLOOKUP(B53,'[1]LISTADO ATM'!$A$2:$B$821,2,0)</f>
        <v xml:space="preserve">ATM UNP Merca Santo Domingo </v>
      </c>
      <c r="D53" s="16" t="s">
        <v>88</v>
      </c>
      <c r="E53" s="32">
        <v>3335874494</v>
      </c>
    </row>
    <row r="54" spans="1:5" ht="18.75" customHeight="1" x14ac:dyDescent="0.25">
      <c r="A54" s="19" t="str">
        <f>VLOOKUP(B54,'[1]LISTADO ATM'!$A$2:$C$821,3,0)</f>
        <v>DISTRITO NACIONAL</v>
      </c>
      <c r="B54" s="28">
        <v>422</v>
      </c>
      <c r="C54" s="39" t="str">
        <f>VLOOKUP(B54,'[1]LISTADO ATM'!$A$2:$B$821,2,0)</f>
        <v xml:space="preserve">ATM Olé Manoguayabo </v>
      </c>
      <c r="D54" s="16" t="s">
        <v>88</v>
      </c>
      <c r="E54" s="32">
        <v>3335874841</v>
      </c>
    </row>
    <row r="55" spans="1:5" ht="18.75" customHeight="1" x14ac:dyDescent="0.25">
      <c r="A55" s="19" t="str">
        <f>VLOOKUP(B55,'[1]LISTADO ATM'!$A$2:$C$821,3,0)</f>
        <v>ESTE</v>
      </c>
      <c r="B55" s="28">
        <v>613</v>
      </c>
      <c r="C55" s="39" t="str">
        <f>VLOOKUP(B55,'[1]LISTADO ATM'!$A$2:$B$821,2,0)</f>
        <v xml:space="preserve">ATM Almacenes Zaglul (La Altagracia) </v>
      </c>
      <c r="D55" s="16" t="s">
        <v>88</v>
      </c>
      <c r="E55" s="32">
        <v>3335874866</v>
      </c>
    </row>
    <row r="56" spans="1:5" ht="18.75" customHeight="1" x14ac:dyDescent="0.25">
      <c r="A56" s="19" t="str">
        <f>VLOOKUP(B56,'[1]LISTADO ATM'!$A$2:$C$821,3,0)</f>
        <v>DISTRITO NACIONAL</v>
      </c>
      <c r="B56" s="28">
        <v>183</v>
      </c>
      <c r="C56" s="39" t="str">
        <f>VLOOKUP(B56,'[1]LISTADO ATM'!$A$2:$B$821,2,0)</f>
        <v>ATM Estación Nativa Km. 22 Aut. Duarte.</v>
      </c>
      <c r="D56" s="16" t="s">
        <v>88</v>
      </c>
      <c r="E56" s="32">
        <v>3335874877</v>
      </c>
    </row>
    <row r="57" spans="1:5" ht="18.75" customHeight="1" x14ac:dyDescent="0.25">
      <c r="A57" s="19" t="str">
        <f>VLOOKUP(B57,'[1]LISTADO ATM'!$A$2:$C$821,3,0)</f>
        <v>ESTE</v>
      </c>
      <c r="B57" s="28">
        <v>899</v>
      </c>
      <c r="C57" s="39" t="str">
        <f>VLOOKUP(B57,'[1]LISTADO ATM'!$A$2:$B$821,2,0)</f>
        <v xml:space="preserve">ATM Oficina Punta Cana </v>
      </c>
      <c r="D57" s="16" t="s">
        <v>88</v>
      </c>
      <c r="E57" s="32">
        <v>3335874865</v>
      </c>
    </row>
    <row r="58" spans="1:5" ht="18.75" customHeight="1" x14ac:dyDescent="0.25">
      <c r="A58" s="19" t="str">
        <f>VLOOKUP(B58,'[1]LISTADO ATM'!$A$2:$C$821,3,0)</f>
        <v>SUR</v>
      </c>
      <c r="B58" s="28">
        <v>891</v>
      </c>
      <c r="C58" s="39" t="str">
        <f>VLOOKUP(B58,'[1]LISTADO ATM'!$A$2:$B$821,2,0)</f>
        <v xml:space="preserve">ATM Estación Texaco (Barahona) </v>
      </c>
      <c r="D58" s="16" t="s">
        <v>88</v>
      </c>
      <c r="E58" s="32">
        <v>3335874862</v>
      </c>
    </row>
    <row r="59" spans="1:5" ht="18.75" customHeight="1" x14ac:dyDescent="0.25">
      <c r="A59" s="19" t="str">
        <f>VLOOKUP(B59,'[1]LISTADO ATM'!$A$2:$C$821,3,0)</f>
        <v>DISTRITO NACIONAL</v>
      </c>
      <c r="B59" s="28">
        <v>904</v>
      </c>
      <c r="C59" s="39" t="str">
        <f>VLOOKUP(B59,'[1]LISTADO ATM'!$A$2:$B$821,2,0)</f>
        <v xml:space="preserve">ATM Oficina Multicentro La Sirena Churchill </v>
      </c>
      <c r="D59" s="16" t="s">
        <v>88</v>
      </c>
      <c r="E59" s="32">
        <v>3335874906</v>
      </c>
    </row>
    <row r="60" spans="1:5" ht="18.75" customHeight="1" x14ac:dyDescent="0.25">
      <c r="A60" s="19" t="str">
        <f>VLOOKUP(B60,'[1]LISTADO ATM'!$A$2:$C$821,3,0)</f>
        <v>NORTE</v>
      </c>
      <c r="B60" s="28">
        <v>746</v>
      </c>
      <c r="C60" s="39" t="str">
        <f>VLOOKUP(B60,'[1]LISTADO ATM'!$A$2:$B$821,2,0)</f>
        <v xml:space="preserve">ATM Oficina Las Terrenas </v>
      </c>
      <c r="D60" s="16" t="s">
        <v>88</v>
      </c>
      <c r="E60" s="32">
        <v>3335874924</v>
      </c>
    </row>
    <row r="61" spans="1:5" ht="18.75" customHeight="1" x14ac:dyDescent="0.25">
      <c r="A61" s="19" t="str">
        <f>VLOOKUP(B61,'[1]LISTADO ATM'!$A$2:$C$821,3,0)</f>
        <v>DISTRITO NACIONAL</v>
      </c>
      <c r="B61" s="28">
        <v>930</v>
      </c>
      <c r="C61" s="39" t="str">
        <f>VLOOKUP(B61,'[1]LISTADO ATM'!$A$2:$B$821,2,0)</f>
        <v>ATM Oficina Plaza Spring Center</v>
      </c>
      <c r="D61" s="16" t="s">
        <v>88</v>
      </c>
      <c r="E61" s="32">
        <v>3335874966</v>
      </c>
    </row>
    <row r="62" spans="1:5" ht="18.75" customHeight="1" x14ac:dyDescent="0.25">
      <c r="A62" s="19" t="str">
        <f>VLOOKUP(B62,'[1]LISTADO ATM'!$A$2:$C$821,3,0)</f>
        <v>NORTE</v>
      </c>
      <c r="B62" s="28">
        <v>878</v>
      </c>
      <c r="C62" s="39" t="str">
        <f>VLOOKUP(B62,'[1]LISTADO ATM'!$A$2:$B$821,2,0)</f>
        <v>ATM UNP Cabral Y Baez</v>
      </c>
      <c r="D62" s="16" t="s">
        <v>88</v>
      </c>
      <c r="E62" s="32">
        <v>3335874066</v>
      </c>
    </row>
    <row r="63" spans="1:5" ht="18.75" customHeight="1" x14ac:dyDescent="0.25">
      <c r="A63" s="19" t="str">
        <f>VLOOKUP(B63,'[1]LISTADO ATM'!$A$2:$C$821,3,0)</f>
        <v>DISTRITO NACIONAL</v>
      </c>
      <c r="B63" s="28">
        <v>32</v>
      </c>
      <c r="C63" s="39" t="str">
        <f>VLOOKUP(B63,'[1]LISTADO ATM'!$A$2:$B$821,2,0)</f>
        <v xml:space="preserve">ATM Oficina San Martín II </v>
      </c>
      <c r="D63" s="16" t="s">
        <v>88</v>
      </c>
      <c r="E63" s="32" t="s">
        <v>39</v>
      </c>
    </row>
    <row r="64" spans="1:5" ht="18.75" customHeight="1" x14ac:dyDescent="0.25">
      <c r="A64" s="19" t="str">
        <f>VLOOKUP(B64,'[1]LISTADO ATM'!$A$2:$C$821,3,0)</f>
        <v>NORTE</v>
      </c>
      <c r="B64" s="28">
        <v>882</v>
      </c>
      <c r="C64" s="39" t="str">
        <f>VLOOKUP(B64,'[1]LISTADO ATM'!$A$2:$B$821,2,0)</f>
        <v xml:space="preserve">ATM Oficina Moca II </v>
      </c>
      <c r="D64" s="16" t="s">
        <v>88</v>
      </c>
      <c r="E64" s="32" t="s">
        <v>42</v>
      </c>
    </row>
    <row r="65" spans="1:5" ht="18.75" customHeight="1" x14ac:dyDescent="0.25">
      <c r="A65" s="19" t="str">
        <f>VLOOKUP(B65,'[1]LISTADO ATM'!$A$2:$C$821,3,0)</f>
        <v>DISTRITO NACIONAL</v>
      </c>
      <c r="B65" s="28">
        <v>567</v>
      </c>
      <c r="C65" s="39" t="str">
        <f>VLOOKUP(B65,'[1]LISTADO ATM'!$A$2:$B$821,2,0)</f>
        <v xml:space="preserve">ATM Oficina Máximo Gómez </v>
      </c>
      <c r="D65" s="16" t="s">
        <v>88</v>
      </c>
      <c r="E65" s="32">
        <v>3335874073</v>
      </c>
    </row>
    <row r="66" spans="1:5" ht="18.75" customHeight="1" x14ac:dyDescent="0.25">
      <c r="A66" s="19" t="str">
        <f>VLOOKUP(B66,'[1]LISTADO ATM'!$A$2:$C$821,3,0)</f>
        <v>SUR</v>
      </c>
      <c r="B66" s="28">
        <v>873</v>
      </c>
      <c r="C66" s="39" t="str">
        <f>VLOOKUP(B66,'[1]LISTADO ATM'!$A$2:$B$821,2,0)</f>
        <v xml:space="preserve">ATM Centro de Caja San Cristóbal II </v>
      </c>
      <c r="D66" s="16" t="s">
        <v>88</v>
      </c>
      <c r="E66" s="32">
        <v>3335874124</v>
      </c>
    </row>
    <row r="67" spans="1:5" ht="18.75" customHeight="1" x14ac:dyDescent="0.25">
      <c r="A67" s="19" t="str">
        <f>VLOOKUP(B67,'[1]LISTADO ATM'!$A$2:$C$821,3,0)</f>
        <v>NORTE</v>
      </c>
      <c r="B67" s="28">
        <v>142</v>
      </c>
      <c r="C67" s="39" t="str">
        <f>VLOOKUP(B67,'[1]LISTADO ATM'!$A$2:$B$821,2,0)</f>
        <v xml:space="preserve">ATM Centro de Caja Galerías Bonao </v>
      </c>
      <c r="D67" s="16" t="s">
        <v>88</v>
      </c>
      <c r="E67" s="32">
        <v>3335874306</v>
      </c>
    </row>
    <row r="68" spans="1:5" ht="18.75" customHeight="1" x14ac:dyDescent="0.25">
      <c r="A68" s="19" t="str">
        <f>VLOOKUP(B68,'[1]LISTADO ATM'!$A$2:$C$821,3,0)</f>
        <v>DISTRITO NACIONAL</v>
      </c>
      <c r="B68" s="28">
        <v>435</v>
      </c>
      <c r="C68" s="39" t="str">
        <f>VLOOKUP(B68,'[1]LISTADO ATM'!$A$2:$B$821,2,0)</f>
        <v xml:space="preserve">ATM Autobanco Torre I </v>
      </c>
      <c r="D68" s="16" t="s">
        <v>88</v>
      </c>
      <c r="E68" s="32">
        <v>3335874872</v>
      </c>
    </row>
    <row r="69" spans="1:5" ht="18.75" customHeight="1" x14ac:dyDescent="0.25">
      <c r="A69" s="19" t="str">
        <f>VLOOKUP(B69,'[1]LISTADO ATM'!$A$2:$C$821,3,0)</f>
        <v>DISTRITO NACIONAL</v>
      </c>
      <c r="B69" s="28">
        <v>302</v>
      </c>
      <c r="C69" s="39" t="str">
        <f>VLOOKUP(B69,'[1]LISTADO ATM'!$A$2:$B$821,2,0)</f>
        <v xml:space="preserve">ATM S/M Aprezio Los Mameyes  </v>
      </c>
      <c r="D69" s="16" t="s">
        <v>88</v>
      </c>
      <c r="E69" s="32">
        <v>3335874116</v>
      </c>
    </row>
    <row r="70" spans="1:5" ht="18.75" customHeight="1" x14ac:dyDescent="0.25">
      <c r="A70" s="19" t="str">
        <f>VLOOKUP(B70,'[1]LISTADO ATM'!$A$2:$C$821,3,0)</f>
        <v>DISTRITO NACIONAL</v>
      </c>
      <c r="B70" s="28">
        <v>486</v>
      </c>
      <c r="C70" s="39" t="str">
        <f>VLOOKUP(B70,'[1]LISTADO ATM'!$A$2:$B$821,2,0)</f>
        <v xml:space="preserve">ATM Olé La Caleta </v>
      </c>
      <c r="D70" s="16" t="s">
        <v>88</v>
      </c>
      <c r="E70" s="32" t="s">
        <v>22</v>
      </c>
    </row>
    <row r="71" spans="1:5" ht="18.75" customHeight="1" x14ac:dyDescent="0.25">
      <c r="A71" s="19" t="str">
        <f>VLOOKUP(B71,'[1]LISTADO ATM'!$A$2:$C$821,3,0)</f>
        <v>DISTRITO NACIONAL</v>
      </c>
      <c r="B71" s="28">
        <v>958</v>
      </c>
      <c r="C71" s="39" t="str">
        <f>VLOOKUP(B71,'[1]LISTADO ATM'!$A$2:$B$821,2,0)</f>
        <v xml:space="preserve">ATM Olé Aut. San Isidro </v>
      </c>
      <c r="D71" s="16" t="s">
        <v>88</v>
      </c>
      <c r="E71" s="32" t="s">
        <v>49</v>
      </c>
    </row>
    <row r="72" spans="1:5" ht="18.75" customHeight="1" x14ac:dyDescent="0.25">
      <c r="A72" s="19" t="str">
        <f>VLOOKUP(B72,'[1]LISTADO ATM'!$A$2:$C$821,3,0)</f>
        <v>DISTRITO NACIONAL</v>
      </c>
      <c r="B72" s="28">
        <v>43</v>
      </c>
      <c r="C72" s="39" t="str">
        <f>VLOOKUP(B72,'[1]LISTADO ATM'!$A$2:$B$821,2,0)</f>
        <v xml:space="preserve">ATM Zona Franca San Isidro </v>
      </c>
      <c r="D72" s="16" t="s">
        <v>88</v>
      </c>
      <c r="E72" s="32">
        <v>3335872200</v>
      </c>
    </row>
    <row r="73" spans="1:5" ht="18.75" customHeight="1" x14ac:dyDescent="0.25">
      <c r="A73" s="19" t="str">
        <f>VLOOKUP(B73,'[1]LISTADO ATM'!$A$2:$C$821,3,0)</f>
        <v>DISTRITO NACIONAL</v>
      </c>
      <c r="B73" s="28">
        <v>546</v>
      </c>
      <c r="C73" s="39" t="str">
        <f>VLOOKUP(B73,'[1]LISTADO ATM'!$A$2:$B$821,2,0)</f>
        <v xml:space="preserve">ATM ITLA </v>
      </c>
      <c r="D73" s="16" t="s">
        <v>88</v>
      </c>
      <c r="E73" s="32" t="s">
        <v>62</v>
      </c>
    </row>
    <row r="74" spans="1:5" ht="18.75" customHeight="1" x14ac:dyDescent="0.25">
      <c r="A74" s="19" t="str">
        <f>VLOOKUP(B74,'[1]LISTADO ATM'!$A$2:$C$821,3,0)</f>
        <v>DISTRITO NACIONAL</v>
      </c>
      <c r="B74" s="28">
        <v>738</v>
      </c>
      <c r="C74" s="39" t="str">
        <f>VLOOKUP(B74,'[1]LISTADO ATM'!$A$2:$B$821,2,0)</f>
        <v xml:space="preserve">ATM Zona Franca Los Alcarrizos </v>
      </c>
      <c r="D74" s="16" t="s">
        <v>88</v>
      </c>
      <c r="E74" s="32" t="s">
        <v>63</v>
      </c>
    </row>
    <row r="75" spans="1:5" ht="18.75" customHeight="1" x14ac:dyDescent="0.25">
      <c r="A75" s="19" t="str">
        <f>VLOOKUP(B75,'[1]LISTADO ATM'!$A$2:$C$821,3,0)</f>
        <v>DISTRITO NACIONAL</v>
      </c>
      <c r="B75" s="28">
        <v>378</v>
      </c>
      <c r="C75" s="39" t="str">
        <f>VLOOKUP(B75,'[1]LISTADO ATM'!$A$2:$B$821,2,0)</f>
        <v>ATM UNP Villa Flores</v>
      </c>
      <c r="D75" s="16" t="s">
        <v>88</v>
      </c>
      <c r="E75" s="32" t="s">
        <v>64</v>
      </c>
    </row>
    <row r="76" spans="1:5" ht="18.75" customHeight="1" x14ac:dyDescent="0.25">
      <c r="A76" s="19" t="str">
        <f>VLOOKUP(B76,'[1]LISTADO ATM'!$A$2:$C$821,3,0)</f>
        <v>DISTRITO NACIONAL</v>
      </c>
      <c r="B76" s="28">
        <v>527</v>
      </c>
      <c r="C76" s="39" t="str">
        <f>VLOOKUP(B76,'[1]LISTADO ATM'!$A$2:$B$821,2,0)</f>
        <v>ATM Oficina Zona Oriental II</v>
      </c>
      <c r="D76" s="16" t="s">
        <v>88</v>
      </c>
      <c r="E76" s="32" t="s">
        <v>65</v>
      </c>
    </row>
    <row r="77" spans="1:5" ht="18.75" customHeight="1" x14ac:dyDescent="0.25">
      <c r="A77" s="19" t="str">
        <f>VLOOKUP(B77,'[1]LISTADO ATM'!$A$2:$C$821,3,0)</f>
        <v>NORTE</v>
      </c>
      <c r="B77" s="28">
        <v>643</v>
      </c>
      <c r="C77" s="39" t="str">
        <f>VLOOKUP(B77,'[1]LISTADO ATM'!$A$2:$B$821,2,0)</f>
        <v xml:space="preserve">ATM Oficina Valerio </v>
      </c>
      <c r="D77" s="16" t="s">
        <v>88</v>
      </c>
      <c r="E77" s="32" t="s">
        <v>66</v>
      </c>
    </row>
    <row r="78" spans="1:5" ht="18.75" customHeight="1" x14ac:dyDescent="0.25">
      <c r="A78" s="19" t="str">
        <f>VLOOKUP(B78,'[1]LISTADO ATM'!$A$2:$C$821,3,0)</f>
        <v>DISTRITO NACIONAL</v>
      </c>
      <c r="B78" s="28">
        <v>655</v>
      </c>
      <c r="C78" s="39" t="str">
        <f>VLOOKUP(B78,'[1]LISTADO ATM'!$A$2:$B$821,2,0)</f>
        <v>ATM Farmacia Sandra</v>
      </c>
      <c r="D78" s="16" t="s">
        <v>88</v>
      </c>
      <c r="E78" s="32" t="s">
        <v>67</v>
      </c>
    </row>
    <row r="79" spans="1:5" ht="18.75" customHeight="1" x14ac:dyDescent="0.25">
      <c r="A79" s="19" t="str">
        <f>VLOOKUP(B79,'[1]LISTADO ATM'!$A$2:$C$821,3,0)</f>
        <v>SUR</v>
      </c>
      <c r="B79" s="28">
        <v>582</v>
      </c>
      <c r="C79" s="39" t="str">
        <f>VLOOKUP(B79,'[1]LISTADO ATM'!$A$2:$B$821,2,0)</f>
        <v>ATM Estación Sabana Yegua</v>
      </c>
      <c r="D79" s="16" t="s">
        <v>88</v>
      </c>
      <c r="E79" s="32" t="s">
        <v>71</v>
      </c>
    </row>
    <row r="80" spans="1:5" ht="18.75" customHeight="1" x14ac:dyDescent="0.25">
      <c r="A80" s="19" t="str">
        <f>VLOOKUP(B80,'[1]LISTADO ATM'!$A$2:$C$821,3,0)</f>
        <v>NORTE</v>
      </c>
      <c r="B80" s="28">
        <v>283</v>
      </c>
      <c r="C80" s="39" t="str">
        <f>VLOOKUP(B80,'[1]LISTADO ATM'!$A$2:$B$821,2,0)</f>
        <v xml:space="preserve">ATM Oficina Nibaje </v>
      </c>
      <c r="D80" s="16" t="s">
        <v>88</v>
      </c>
      <c r="E80" s="32" t="s">
        <v>72</v>
      </c>
    </row>
    <row r="81" spans="1:5" ht="18.75" customHeight="1" x14ac:dyDescent="0.25">
      <c r="A81" s="19" t="str">
        <f>VLOOKUP(B81,'[1]LISTADO ATM'!$A$2:$C$821,3,0)</f>
        <v>SUR</v>
      </c>
      <c r="B81" s="28">
        <v>512</v>
      </c>
      <c r="C81" s="39" t="str">
        <f>VLOOKUP(B81,'[1]LISTADO ATM'!$A$2:$B$821,2,0)</f>
        <v>ATM Plaza Jesús Ferreira</v>
      </c>
      <c r="D81" s="16" t="s">
        <v>88</v>
      </c>
      <c r="E81" s="32" t="s">
        <v>74</v>
      </c>
    </row>
    <row r="82" spans="1:5" ht="18.75" customHeight="1" x14ac:dyDescent="0.25">
      <c r="A82" s="19" t="str">
        <f>VLOOKUP(B82,'[1]LISTADO ATM'!$A$2:$C$821,3,0)</f>
        <v>ESTE</v>
      </c>
      <c r="B82" s="28">
        <v>117</v>
      </c>
      <c r="C82" s="39" t="str">
        <f>VLOOKUP(B82,'[1]LISTADO ATM'!$A$2:$B$821,2,0)</f>
        <v xml:space="preserve">ATM Oficina El Seybo </v>
      </c>
      <c r="D82" s="16" t="s">
        <v>88</v>
      </c>
      <c r="E82" s="32">
        <v>3335874130</v>
      </c>
    </row>
    <row r="83" spans="1:5" ht="18.75" customHeight="1" x14ac:dyDescent="0.25">
      <c r="A83" s="19" t="str">
        <f>VLOOKUP(B83,'[1]LISTADO ATM'!$A$2:$C$821,3,0)</f>
        <v>DISTRITO NACIONAL</v>
      </c>
      <c r="B83" s="28">
        <v>554</v>
      </c>
      <c r="C83" s="39" t="str">
        <f>VLOOKUP(B83,'[1]LISTADO ATM'!$A$2:$B$821,2,0)</f>
        <v xml:space="preserve">ATM Oficina Isabel La Católica I </v>
      </c>
      <c r="D83" s="16" t="s">
        <v>88</v>
      </c>
      <c r="E83" s="32">
        <v>3335874133</v>
      </c>
    </row>
    <row r="84" spans="1:5" ht="18.75" customHeight="1" x14ac:dyDescent="0.25">
      <c r="A84" s="19" t="str">
        <f>VLOOKUP(B84,'[1]LISTADO ATM'!$A$2:$C$821,3,0)</f>
        <v>NORTE</v>
      </c>
      <c r="B84" s="28">
        <v>747</v>
      </c>
      <c r="C84" s="39" t="str">
        <f>VLOOKUP(B84,'[1]LISTADO ATM'!$A$2:$B$821,2,0)</f>
        <v xml:space="preserve">ATM Club BR (Santiago) </v>
      </c>
      <c r="D84" s="16" t="s">
        <v>88</v>
      </c>
      <c r="E84" s="32">
        <v>3335874817</v>
      </c>
    </row>
    <row r="85" spans="1:5" ht="18.75" customHeight="1" x14ac:dyDescent="0.25">
      <c r="A85" s="19" t="str">
        <f>VLOOKUP(B85,'[1]LISTADO ATM'!$A$2:$C$821,3,0)</f>
        <v>NORTE</v>
      </c>
      <c r="B85" s="28">
        <v>52</v>
      </c>
      <c r="C85" s="39" t="str">
        <f>VLOOKUP(B85,'[1]LISTADO ATM'!$A$2:$B$821,2,0)</f>
        <v xml:space="preserve">ATM Oficina Jarabacoa </v>
      </c>
      <c r="D85" s="16" t="s">
        <v>88</v>
      </c>
      <c r="E85" s="32">
        <v>3335875180</v>
      </c>
    </row>
    <row r="86" spans="1:5" ht="18.75" customHeight="1" x14ac:dyDescent="0.25">
      <c r="A86" s="19" t="str">
        <f>VLOOKUP(B86,'[1]LISTADO ATM'!$A$2:$C$821,3,0)</f>
        <v>NORTE</v>
      </c>
      <c r="B86" s="28">
        <v>157</v>
      </c>
      <c r="C86" s="39" t="str">
        <f>VLOOKUP(B86,'[1]LISTADO ATM'!$A$2:$B$821,2,0)</f>
        <v xml:space="preserve">ATM Oficina Samaná </v>
      </c>
      <c r="D86" s="16" t="s">
        <v>88</v>
      </c>
      <c r="E86" s="32">
        <v>3335875285</v>
      </c>
    </row>
    <row r="87" spans="1:5" ht="18.75" customHeight="1" x14ac:dyDescent="0.25">
      <c r="A87" s="19" t="str">
        <f>VLOOKUP(B87,'[1]LISTADO ATM'!$A$2:$C$821,3,0)</f>
        <v>NORTE</v>
      </c>
      <c r="B87" s="28">
        <v>119</v>
      </c>
      <c r="C87" s="39" t="str">
        <f>VLOOKUP(B87,'[1]LISTADO ATM'!$A$2:$B$821,2,0)</f>
        <v>ATM Oficina La Barranquita</v>
      </c>
      <c r="D87" s="16" t="s">
        <v>88</v>
      </c>
      <c r="E87" s="32" t="s">
        <v>30</v>
      </c>
    </row>
    <row r="88" spans="1:5" ht="18.75" customHeight="1" x14ac:dyDescent="0.25">
      <c r="A88" s="19" t="str">
        <f>VLOOKUP(B88,'[1]LISTADO ATM'!$A$2:$C$821,3,0)</f>
        <v>DISTRITO NACIONAL</v>
      </c>
      <c r="B88" s="28">
        <v>678</v>
      </c>
      <c r="C88" s="39" t="str">
        <f>VLOOKUP(B88,'[1]LISTADO ATM'!$A$2:$B$821,2,0)</f>
        <v>ATM Eco Petroleo San Isidro</v>
      </c>
      <c r="D88" s="16" t="s">
        <v>88</v>
      </c>
      <c r="E88" s="32" t="s">
        <v>32</v>
      </c>
    </row>
    <row r="89" spans="1:5" ht="18.75" customHeight="1" x14ac:dyDescent="0.25">
      <c r="A89" s="19" t="str">
        <f>VLOOKUP(B89,'[1]LISTADO ATM'!$A$2:$C$821,3,0)</f>
        <v>DISTRITO NACIONAL</v>
      </c>
      <c r="B89" s="28">
        <v>231</v>
      </c>
      <c r="C89" s="39" t="str">
        <f>VLOOKUP(B89,'[1]LISTADO ATM'!$A$2:$B$821,2,0)</f>
        <v xml:space="preserve">ATM Oficina Zona Oriental </v>
      </c>
      <c r="D89" s="16" t="s">
        <v>88</v>
      </c>
      <c r="E89" s="32" t="s">
        <v>34</v>
      </c>
    </row>
    <row r="90" spans="1:5" ht="18.75" customHeight="1" x14ac:dyDescent="0.25">
      <c r="A90" s="19" t="str">
        <f>VLOOKUP(B90,'[1]LISTADO ATM'!$A$2:$C$821,3,0)</f>
        <v>DISTRITO NACIONAL</v>
      </c>
      <c r="B90" s="28">
        <v>938</v>
      </c>
      <c r="C90" s="39" t="str">
        <f>VLOOKUP(B90,'[1]LISTADO ATM'!$A$2:$B$821,2,0)</f>
        <v xml:space="preserve">ATM Autobanco Oficina Filadelfia Plaza </v>
      </c>
      <c r="D90" s="16" t="s">
        <v>88</v>
      </c>
      <c r="E90" s="32" t="s">
        <v>37</v>
      </c>
    </row>
    <row r="91" spans="1:5" ht="18" customHeight="1" x14ac:dyDescent="0.25">
      <c r="A91" s="19" t="str">
        <f>VLOOKUP(B91,'[1]LISTADO ATM'!$A$2:$C$821,3,0)</f>
        <v>NORTE</v>
      </c>
      <c r="B91" s="28">
        <v>799</v>
      </c>
      <c r="C91" s="39" t="str">
        <f>VLOOKUP(B91,'[1]LISTADO ATM'!$A$2:$B$821,2,0)</f>
        <v xml:space="preserve">ATM Clínica Corominas (Santiago) </v>
      </c>
      <c r="D91" s="16" t="s">
        <v>88</v>
      </c>
      <c r="E91" s="32" t="s">
        <v>41</v>
      </c>
    </row>
    <row r="92" spans="1:5" ht="18.75" customHeight="1" x14ac:dyDescent="0.25">
      <c r="A92" s="19" t="str">
        <f>VLOOKUP(B92,'[1]LISTADO ATM'!$A$2:$C$821,3,0)</f>
        <v>DISTRITO NACIONAL</v>
      </c>
      <c r="B92" s="28">
        <v>578</v>
      </c>
      <c r="C92" s="39" t="str">
        <f>VLOOKUP(B92,'[1]LISTADO ATM'!$A$2:$B$821,2,0)</f>
        <v xml:space="preserve">ATM Procuraduría General de la República </v>
      </c>
      <c r="D92" s="16" t="s">
        <v>88</v>
      </c>
      <c r="E92" s="32">
        <v>3335874125</v>
      </c>
    </row>
    <row r="93" spans="1:5" ht="18.75" customHeight="1" thickBot="1" x14ac:dyDescent="0.3">
      <c r="A93" s="19" t="str">
        <f>VLOOKUP(B93,'[1]LISTADO ATM'!$A$2:$C$821,3,0)</f>
        <v>NORTE</v>
      </c>
      <c r="B93" s="28">
        <v>88</v>
      </c>
      <c r="C93" s="39" t="str">
        <f>VLOOKUP(B93,'[1]LISTADO ATM'!$A$2:$B$821,2,0)</f>
        <v xml:space="preserve">ATM S/M La Fuente (Santiago) </v>
      </c>
      <c r="D93" s="16" t="s">
        <v>88</v>
      </c>
      <c r="E93" s="32">
        <v>3335874856</v>
      </c>
    </row>
    <row r="94" spans="1:5" ht="18.75" thickBot="1" x14ac:dyDescent="0.3">
      <c r="A94" s="3" t="s">
        <v>11</v>
      </c>
      <c r="B94" s="67">
        <f>COUNT(B9:B93)</f>
        <v>85</v>
      </c>
      <c r="C94" s="64"/>
      <c r="D94" s="65"/>
      <c r="E94" s="66"/>
    </row>
    <row r="95" spans="1:5" x14ac:dyDescent="0.25">
      <c r="B95" s="5"/>
      <c r="E95" s="5"/>
    </row>
    <row r="96" spans="1:5" ht="18" x14ac:dyDescent="0.25">
      <c r="A96" s="58" t="s">
        <v>16</v>
      </c>
      <c r="B96" s="59"/>
      <c r="C96" s="59"/>
      <c r="D96" s="59"/>
      <c r="E96" s="60"/>
    </row>
    <row r="97" spans="1:5" ht="18" x14ac:dyDescent="0.25">
      <c r="A97" s="2" t="s">
        <v>5</v>
      </c>
      <c r="B97" s="12" t="s">
        <v>6</v>
      </c>
      <c r="C97" s="2" t="s">
        <v>7</v>
      </c>
      <c r="D97" s="2" t="s">
        <v>8</v>
      </c>
      <c r="E97" s="12" t="s">
        <v>9</v>
      </c>
    </row>
    <row r="98" spans="1:5" ht="18.75" customHeight="1" x14ac:dyDescent="0.25">
      <c r="A98" s="19" t="str">
        <f>VLOOKUP(B98,'[1]LISTADO ATM'!$A$2:$C$821,3,0)</f>
        <v>DISTRITO NACIONAL</v>
      </c>
      <c r="B98" s="28">
        <v>70</v>
      </c>
      <c r="C98" s="39" t="str">
        <f>VLOOKUP(B98,'[1]LISTADO ATM'!$A$2:$B$821,2,0)</f>
        <v xml:space="preserve">ATM Autoservicio Plaza Lama Zona Oriental </v>
      </c>
      <c r="D98" s="16" t="s">
        <v>29</v>
      </c>
      <c r="E98" s="32" t="s">
        <v>24</v>
      </c>
    </row>
    <row r="99" spans="1:5" ht="18.75" customHeight="1" x14ac:dyDescent="0.25">
      <c r="A99" s="19" t="str">
        <f>VLOOKUP(B99,'[1]LISTADO ATM'!$A$2:$C$821,3,0)</f>
        <v>NORTE</v>
      </c>
      <c r="B99" s="28">
        <v>944</v>
      </c>
      <c r="C99" s="39" t="str">
        <f>VLOOKUP(B99,'[1]LISTADO ATM'!$A$2:$B$821,2,0)</f>
        <v xml:space="preserve">ATM UNP Mao </v>
      </c>
      <c r="D99" s="16" t="s">
        <v>29</v>
      </c>
      <c r="E99" s="32">
        <v>3335874088</v>
      </c>
    </row>
    <row r="100" spans="1:5" ht="18.75" customHeight="1" x14ac:dyDescent="0.25">
      <c r="A100" s="19" t="str">
        <f>VLOOKUP(B100,'[1]LISTADO ATM'!$A$2:$C$821,3,0)</f>
        <v>ESTE</v>
      </c>
      <c r="B100" s="28">
        <v>608</v>
      </c>
      <c r="C100" s="39" t="str">
        <f>VLOOKUP(B100,'[1]LISTADO ATM'!$A$2:$B$821,2,0)</f>
        <v xml:space="preserve">ATM Oficina Jumbo (San Pedro) </v>
      </c>
      <c r="D100" s="16" t="s">
        <v>29</v>
      </c>
      <c r="E100" s="32">
        <v>3335874089</v>
      </c>
    </row>
    <row r="101" spans="1:5" ht="18.75" customHeight="1" x14ac:dyDescent="0.25">
      <c r="A101" s="19" t="str">
        <f>VLOOKUP(B101,'[1]LISTADO ATM'!$A$2:$C$821,3,0)</f>
        <v>NORTE</v>
      </c>
      <c r="B101" s="28">
        <v>431</v>
      </c>
      <c r="C101" s="39" t="str">
        <f>VLOOKUP(B101,'[1]LISTADO ATM'!$A$2:$B$821,2,0)</f>
        <v xml:space="preserve">ATM Autoservicio Sol (Santiago) </v>
      </c>
      <c r="D101" s="16" t="s">
        <v>29</v>
      </c>
      <c r="E101" s="32">
        <v>3335875039</v>
      </c>
    </row>
    <row r="102" spans="1:5" ht="18.75" customHeight="1" x14ac:dyDescent="0.25">
      <c r="A102" s="19" t="str">
        <f>VLOOKUP(B102,'[1]LISTADO ATM'!$A$2:$C$821,3,0)</f>
        <v>DISTRITO NACIONAL</v>
      </c>
      <c r="B102" s="28">
        <v>355</v>
      </c>
      <c r="C102" s="39" t="str">
        <f>VLOOKUP(B102,'[1]LISTADO ATM'!$A$2:$B$821,2,0)</f>
        <v xml:space="preserve">ATM UNP Metro II </v>
      </c>
      <c r="D102" s="16" t="s">
        <v>29</v>
      </c>
      <c r="E102" s="32">
        <v>3335871811</v>
      </c>
    </row>
    <row r="103" spans="1:5" ht="18.75" customHeight="1" thickBot="1" x14ac:dyDescent="0.3">
      <c r="A103" s="19" t="str">
        <f>VLOOKUP(B103,'[1]LISTADO ATM'!$A$2:$C$821,3,0)</f>
        <v>NORTE</v>
      </c>
      <c r="B103" s="28">
        <v>395</v>
      </c>
      <c r="C103" s="39" t="str">
        <f>VLOOKUP(B103,'[1]LISTADO ATM'!$A$2:$B$821,2,0)</f>
        <v xml:space="preserve">ATM UNP Sabana Iglesia </v>
      </c>
      <c r="D103" s="16" t="s">
        <v>29</v>
      </c>
      <c r="E103" s="32">
        <v>3335874091</v>
      </c>
    </row>
    <row r="104" spans="1:5" ht="18.75" thickBot="1" x14ac:dyDescent="0.3">
      <c r="A104" s="3" t="s">
        <v>11</v>
      </c>
      <c r="B104" s="67">
        <f>COUNT(B98:B103)</f>
        <v>6</v>
      </c>
      <c r="C104" s="61"/>
      <c r="D104" s="62"/>
      <c r="E104" s="63"/>
    </row>
    <row r="105" spans="1:5" ht="15.75" thickBot="1" x14ac:dyDescent="0.3">
      <c r="B105" s="5"/>
      <c r="E105" s="5"/>
    </row>
    <row r="106" spans="1:5" ht="18.75" thickBot="1" x14ac:dyDescent="0.3">
      <c r="A106" s="42" t="s">
        <v>14</v>
      </c>
      <c r="B106" s="43"/>
      <c r="C106" s="43"/>
      <c r="D106" s="43"/>
      <c r="E106" s="44"/>
    </row>
    <row r="107" spans="1:5" ht="18" x14ac:dyDescent="0.25">
      <c r="A107" s="2" t="s">
        <v>5</v>
      </c>
      <c r="B107" s="12" t="s">
        <v>6</v>
      </c>
      <c r="C107" s="2" t="s">
        <v>7</v>
      </c>
      <c r="D107" s="2" t="s">
        <v>8</v>
      </c>
      <c r="E107" s="12" t="s">
        <v>9</v>
      </c>
    </row>
    <row r="108" spans="1:5" ht="18" x14ac:dyDescent="0.25">
      <c r="A108" s="33" t="str">
        <f>VLOOKUP(B108,'[1]LISTADO ATM'!$A$2:$C$821,3,0)</f>
        <v>DISTRITO NACIONAL</v>
      </c>
      <c r="B108" s="28">
        <v>12</v>
      </c>
      <c r="C108" s="28" t="str">
        <f>VLOOKUP(B108,'[1]LISTADO ATM'!$A$2:$B$821,2,0)</f>
        <v xml:space="preserve">ATM Comercial Ganadera (San Isidro) </v>
      </c>
      <c r="D108" s="15" t="s">
        <v>10</v>
      </c>
      <c r="E108" s="32">
        <v>3335870606</v>
      </c>
    </row>
    <row r="109" spans="1:5" ht="18" x14ac:dyDescent="0.25">
      <c r="A109" s="33" t="str">
        <f>VLOOKUP(B109,'[1]LISTADO ATM'!$A$2:$C$821,3,0)</f>
        <v>DISTRITO NACIONAL</v>
      </c>
      <c r="B109" s="28">
        <v>147</v>
      </c>
      <c r="C109" s="28" t="str">
        <f>VLOOKUP(B109,'[1]LISTADO ATM'!$A$2:$B$821,2,0)</f>
        <v xml:space="preserve">ATM Kiosco Megacentro I </v>
      </c>
      <c r="D109" s="15" t="s">
        <v>10</v>
      </c>
      <c r="E109" s="32" t="s">
        <v>28</v>
      </c>
    </row>
    <row r="110" spans="1:5" ht="18" x14ac:dyDescent="0.25">
      <c r="A110" s="33" t="str">
        <f>VLOOKUP(B110,'[1]LISTADO ATM'!$A$2:$C$821,3,0)</f>
        <v>DISTRITO NACIONAL</v>
      </c>
      <c r="B110" s="28">
        <v>710</v>
      </c>
      <c r="C110" s="28" t="str">
        <f>VLOOKUP(B110,'[1]LISTADO ATM'!$A$2:$B$821,2,0)</f>
        <v xml:space="preserve">ATM S/M Soberano </v>
      </c>
      <c r="D110" s="15" t="s">
        <v>10</v>
      </c>
      <c r="E110" s="32">
        <v>3335875597</v>
      </c>
    </row>
    <row r="111" spans="1:5" ht="18" x14ac:dyDescent="0.25">
      <c r="A111" s="33" t="str">
        <f>VLOOKUP(B111,'[1]LISTADO ATM'!$A$2:$C$821,3,0)</f>
        <v>DISTRITO NACIONAL</v>
      </c>
      <c r="B111" s="28">
        <v>719</v>
      </c>
      <c r="C111" s="28" t="str">
        <f>VLOOKUP(B111,'[1]LISTADO ATM'!$A$2:$B$821,2,0)</f>
        <v xml:space="preserve">ATM Ayuntamiento Municipal San Luís </v>
      </c>
      <c r="D111" s="15" t="s">
        <v>10</v>
      </c>
      <c r="E111" s="32" t="s">
        <v>54</v>
      </c>
    </row>
    <row r="112" spans="1:5" ht="18" x14ac:dyDescent="0.25">
      <c r="A112" s="33" t="str">
        <f>VLOOKUP(B112,'[1]LISTADO ATM'!$A$2:$C$821,3,0)</f>
        <v>NORTE</v>
      </c>
      <c r="B112" s="28">
        <v>877</v>
      </c>
      <c r="C112" s="28" t="str">
        <f>VLOOKUP(B112,'[1]LISTADO ATM'!$A$2:$B$821,2,0)</f>
        <v xml:space="preserve">ATM Estación Los Samanes (Ranchito, La Vega) </v>
      </c>
      <c r="D112" s="15" t="s">
        <v>10</v>
      </c>
      <c r="E112" s="32" t="s">
        <v>55</v>
      </c>
    </row>
    <row r="113" spans="1:5" ht="18" x14ac:dyDescent="0.25">
      <c r="A113" s="33" t="str">
        <f>VLOOKUP(B113,'[1]LISTADO ATM'!$A$2:$C$821,3,0)</f>
        <v>DISTRITO NACIONAL</v>
      </c>
      <c r="B113" s="28">
        <v>836</v>
      </c>
      <c r="C113" s="28" t="str">
        <f>VLOOKUP(B113,'[1]LISTADO ATM'!$A$2:$B$821,2,0)</f>
        <v xml:space="preserve">ATM UNP Plaza Luperón </v>
      </c>
      <c r="D113" s="15" t="s">
        <v>10</v>
      </c>
      <c r="E113" s="32">
        <v>3335875598</v>
      </c>
    </row>
    <row r="114" spans="1:5" ht="18" x14ac:dyDescent="0.25">
      <c r="A114" s="33" t="str">
        <f>VLOOKUP(B114,'[1]LISTADO ATM'!$A$2:$C$821,3,0)</f>
        <v>DISTRITO NACIONAL</v>
      </c>
      <c r="B114" s="28">
        <v>539</v>
      </c>
      <c r="C114" s="28" t="str">
        <f>VLOOKUP(B114,'[1]LISTADO ATM'!$A$2:$B$821,2,0)</f>
        <v>ATM S/M La Cadena Los Proceres</v>
      </c>
      <c r="D114" s="15" t="s">
        <v>10</v>
      </c>
      <c r="E114" s="32">
        <v>3335873914</v>
      </c>
    </row>
    <row r="115" spans="1:5" ht="18" x14ac:dyDescent="0.25">
      <c r="A115" s="33" t="str">
        <f>VLOOKUP(B115,'[1]LISTADO ATM'!$A$2:$C$821,3,0)</f>
        <v>NORTE</v>
      </c>
      <c r="B115" s="28">
        <v>129</v>
      </c>
      <c r="C115" s="28" t="str">
        <f>VLOOKUP(B115,'[1]LISTADO ATM'!$A$2:$B$821,2,0)</f>
        <v xml:space="preserve">ATM Multicentro La Sirena (Santiago) </v>
      </c>
      <c r="D115" s="15" t="s">
        <v>10</v>
      </c>
      <c r="E115" s="32" t="s">
        <v>81</v>
      </c>
    </row>
    <row r="116" spans="1:5" ht="18" x14ac:dyDescent="0.25">
      <c r="A116" s="33" t="str">
        <f>VLOOKUP(B116,'[1]LISTADO ATM'!$A$2:$C$821,3,0)</f>
        <v>NORTE</v>
      </c>
      <c r="B116" s="28">
        <v>22</v>
      </c>
      <c r="C116" s="28" t="str">
        <f>VLOOKUP(B116,'[1]LISTADO ATM'!$A$2:$B$821,2,0)</f>
        <v>ATM S/M Olimpico (Santiago)</v>
      </c>
      <c r="D116" s="15" t="s">
        <v>10</v>
      </c>
      <c r="E116" s="32" t="s">
        <v>82</v>
      </c>
    </row>
    <row r="117" spans="1:5" ht="18" x14ac:dyDescent="0.25">
      <c r="A117" s="33" t="str">
        <f>VLOOKUP(B117,'[1]LISTADO ATM'!$A$2:$C$821,3,0)</f>
        <v>NORTE</v>
      </c>
      <c r="B117" s="28">
        <v>198</v>
      </c>
      <c r="C117" s="28" t="str">
        <f>VLOOKUP(B117,'[1]LISTADO ATM'!$A$2:$B$821,2,0)</f>
        <v xml:space="preserve">ATM Almacenes El Encanto  (Santiago) </v>
      </c>
      <c r="D117" s="15" t="s">
        <v>10</v>
      </c>
      <c r="E117" s="32">
        <v>3335874900</v>
      </c>
    </row>
    <row r="118" spans="1:5" ht="18" x14ac:dyDescent="0.25">
      <c r="A118" s="33" t="str">
        <f>VLOOKUP(B118,'[1]LISTADO ATM'!$A$2:$C$821,3,0)</f>
        <v>DISTRITO NACIONAL</v>
      </c>
      <c r="B118" s="28">
        <v>698</v>
      </c>
      <c r="C118" s="28" t="str">
        <f>VLOOKUP(B118,'[1]LISTADO ATM'!$A$2:$B$821,2,0)</f>
        <v>ATM Parador Bellamar</v>
      </c>
      <c r="D118" s="15" t="s">
        <v>10</v>
      </c>
      <c r="E118" s="32">
        <v>3335875191</v>
      </c>
    </row>
    <row r="119" spans="1:5" ht="18.75" thickBot="1" x14ac:dyDescent="0.3">
      <c r="A119" s="33" t="str">
        <f>VLOOKUP(B119,'[1]LISTADO ATM'!$A$2:$C$821,3,0)</f>
        <v>NORTE</v>
      </c>
      <c r="B119" s="28">
        <v>837</v>
      </c>
      <c r="C119" s="28" t="str">
        <f>VLOOKUP(B119,'[1]LISTADO ATM'!$A$2:$B$821,2,0)</f>
        <v>ATM Estación Next Canabacoa</v>
      </c>
      <c r="D119" s="15" t="s">
        <v>10</v>
      </c>
      <c r="E119" s="32">
        <v>3335875300</v>
      </c>
    </row>
    <row r="120" spans="1:5" ht="18.75" thickBot="1" x14ac:dyDescent="0.3">
      <c r="A120" s="34" t="s">
        <v>11</v>
      </c>
      <c r="B120" s="67">
        <f>COUNT(B108:B119)</f>
        <v>12</v>
      </c>
      <c r="C120" s="14"/>
      <c r="D120" s="14"/>
      <c r="E120" s="14"/>
    </row>
    <row r="121" spans="1:5" ht="15.75" thickBot="1" x14ac:dyDescent="0.3">
      <c r="B121" s="5"/>
      <c r="E121" s="5"/>
    </row>
    <row r="122" spans="1:5" ht="18.75" thickBot="1" x14ac:dyDescent="0.3">
      <c r="A122" s="42" t="s">
        <v>20</v>
      </c>
      <c r="B122" s="43"/>
      <c r="C122" s="43"/>
      <c r="D122" s="43"/>
      <c r="E122" s="44"/>
    </row>
    <row r="123" spans="1:5" ht="18" x14ac:dyDescent="0.25">
      <c r="A123" s="2" t="s">
        <v>5</v>
      </c>
      <c r="B123" s="12" t="s">
        <v>6</v>
      </c>
      <c r="C123" s="2" t="s">
        <v>7</v>
      </c>
      <c r="D123" s="2" t="s">
        <v>8</v>
      </c>
      <c r="E123" s="12" t="s">
        <v>9</v>
      </c>
    </row>
    <row r="124" spans="1:5" ht="19.5" customHeight="1" x14ac:dyDescent="0.25">
      <c r="A124" s="19" t="str">
        <f>VLOOKUP(B124,'[1]LISTADO ATM'!$A$2:$C$821,3,0)</f>
        <v>DISTRITO NACIONAL</v>
      </c>
      <c r="B124" s="28">
        <v>359</v>
      </c>
      <c r="C124" s="32" t="str">
        <f>VLOOKUP(B124,'[1]LISTADO ATM'!$A$2:$B$821,2,0)</f>
        <v>ATM S/M Bravo Ozama</v>
      </c>
      <c r="D124" s="29" t="s">
        <v>19</v>
      </c>
      <c r="E124" s="32">
        <v>3335871834</v>
      </c>
    </row>
    <row r="125" spans="1:5" ht="19.5" customHeight="1" x14ac:dyDescent="0.25">
      <c r="A125" s="19" t="str">
        <f>VLOOKUP(B125,'[1]LISTADO ATM'!$A$2:$C$821,3,0)</f>
        <v>DISTRITO NACIONAL</v>
      </c>
      <c r="B125" s="28">
        <v>443</v>
      </c>
      <c r="C125" s="32" t="str">
        <f>VLOOKUP(B125,'[1]LISTADO ATM'!$A$2:$B$821,2,0)</f>
        <v xml:space="preserve">ATM Edificio San Rafael </v>
      </c>
      <c r="D125" s="28" t="s">
        <v>19</v>
      </c>
      <c r="E125" s="32" t="s">
        <v>23</v>
      </c>
    </row>
    <row r="126" spans="1:5" ht="19.5" customHeight="1" x14ac:dyDescent="0.25">
      <c r="A126" s="19" t="str">
        <f>VLOOKUP(B126,'[1]LISTADO ATM'!$A$2:$C$821,3,0)</f>
        <v>DISTRITO NACIONAL</v>
      </c>
      <c r="B126" s="28">
        <v>162</v>
      </c>
      <c r="C126" s="32" t="str">
        <f>VLOOKUP(B126,'[1]LISTADO ATM'!$A$2:$B$821,2,0)</f>
        <v xml:space="preserve">ATM Oficina Tiradentes I </v>
      </c>
      <c r="D126" s="28" t="s">
        <v>19</v>
      </c>
      <c r="E126" s="32">
        <v>3335875599</v>
      </c>
    </row>
    <row r="127" spans="1:5" ht="19.5" customHeight="1" x14ac:dyDescent="0.25">
      <c r="A127" s="19" t="str">
        <f>VLOOKUP(B127,'[1]LISTADO ATM'!$A$2:$C$821,3,0)</f>
        <v>DISTRITO NACIONAL</v>
      </c>
      <c r="B127" s="28">
        <v>915</v>
      </c>
      <c r="C127" s="32" t="str">
        <f>VLOOKUP(B127,'[1]LISTADO ATM'!$A$2:$B$821,2,0)</f>
        <v xml:space="preserve">ATM Multicentro La Sirena Aut. Duarte </v>
      </c>
      <c r="D127" s="28" t="s">
        <v>19</v>
      </c>
      <c r="E127" s="32" t="s">
        <v>31</v>
      </c>
    </row>
    <row r="128" spans="1:5" ht="19.5" customHeight="1" x14ac:dyDescent="0.25">
      <c r="A128" s="19" t="str">
        <f>VLOOKUP(B128,'[1]LISTADO ATM'!$A$2:$C$821,3,0)</f>
        <v>DISTRITO NACIONAL</v>
      </c>
      <c r="B128" s="28">
        <v>149</v>
      </c>
      <c r="C128" s="32" t="str">
        <f>VLOOKUP(B128,'[1]LISTADO ATM'!$A$2:$B$821,2,0)</f>
        <v>ATM Estación Metro Concepción</v>
      </c>
      <c r="D128" s="28" t="s">
        <v>19</v>
      </c>
      <c r="E128" s="32" t="s">
        <v>33</v>
      </c>
    </row>
    <row r="129" spans="1:5" ht="19.5" customHeight="1" x14ac:dyDescent="0.25">
      <c r="A129" s="19" t="str">
        <f>VLOOKUP(B129,'[1]LISTADO ATM'!$A$2:$C$821,3,0)</f>
        <v>DISTRITO NACIONAL</v>
      </c>
      <c r="B129" s="28">
        <v>60</v>
      </c>
      <c r="C129" s="32" t="str">
        <f>VLOOKUP(B129,'[1]LISTADO ATM'!$A$2:$B$821,2,0)</f>
        <v xml:space="preserve">ATM Autobanco 27 de Febrero </v>
      </c>
      <c r="D129" s="28" t="s">
        <v>19</v>
      </c>
      <c r="E129" s="32" t="s">
        <v>35</v>
      </c>
    </row>
    <row r="130" spans="1:5" ht="19.5" customHeight="1" x14ac:dyDescent="0.25">
      <c r="A130" s="19" t="str">
        <f>VLOOKUP(B130,'[1]LISTADO ATM'!$A$2:$C$821,3,0)</f>
        <v>DISTRITO NACIONAL</v>
      </c>
      <c r="B130" s="28">
        <v>300</v>
      </c>
      <c r="C130" s="32" t="str">
        <f>VLOOKUP(B130,'[1]LISTADO ATM'!$A$2:$B$821,2,0)</f>
        <v xml:space="preserve">ATM S/M Aprezio Los Guaricanos </v>
      </c>
      <c r="D130" s="28" t="s">
        <v>19</v>
      </c>
      <c r="E130" s="32" t="s">
        <v>36</v>
      </c>
    </row>
    <row r="131" spans="1:5" ht="19.5" customHeight="1" x14ac:dyDescent="0.25">
      <c r="A131" s="19" t="str">
        <f>VLOOKUP(B131,'[1]LISTADO ATM'!$A$2:$C$821,3,0)</f>
        <v>DISTRITO NACIONAL</v>
      </c>
      <c r="B131" s="28">
        <v>239</v>
      </c>
      <c r="C131" s="32" t="str">
        <f>VLOOKUP(B131,'[1]LISTADO ATM'!$A$2:$B$821,2,0)</f>
        <v xml:space="preserve">ATM Autobanco Charles de Gaulle </v>
      </c>
      <c r="D131" s="28" t="s">
        <v>19</v>
      </c>
      <c r="E131" s="32" t="s">
        <v>45</v>
      </c>
    </row>
    <row r="132" spans="1:5" ht="19.5" customHeight="1" x14ac:dyDescent="0.25">
      <c r="A132" s="19" t="str">
        <f>VLOOKUP(B132,'[1]LISTADO ATM'!$A$2:$C$821,3,0)</f>
        <v>DISTRITO NACIONAL</v>
      </c>
      <c r="B132" s="28">
        <v>180</v>
      </c>
      <c r="C132" s="32" t="str">
        <f>VLOOKUP(B132,'[1]LISTADO ATM'!$A$2:$B$821,2,0)</f>
        <v xml:space="preserve">ATM Megacentro II </v>
      </c>
      <c r="D132" s="28" t="s">
        <v>19</v>
      </c>
      <c r="E132" s="32" t="s">
        <v>46</v>
      </c>
    </row>
    <row r="133" spans="1:5" ht="19.5" customHeight="1" x14ac:dyDescent="0.25">
      <c r="A133" s="19" t="str">
        <f>VLOOKUP(B133,'[1]LISTADO ATM'!$A$2:$C$821,3,0)</f>
        <v>DISTRITO NACIONAL</v>
      </c>
      <c r="B133" s="28">
        <v>622</v>
      </c>
      <c r="C133" s="32" t="str">
        <f>VLOOKUP(B133,'[1]LISTADO ATM'!$A$2:$B$821,2,0)</f>
        <v xml:space="preserve">ATM Ayuntamiento D.N. </v>
      </c>
      <c r="D133" s="28" t="s">
        <v>19</v>
      </c>
      <c r="E133" s="32">
        <v>3335875195</v>
      </c>
    </row>
    <row r="134" spans="1:5" ht="19.5" customHeight="1" thickBot="1" x14ac:dyDescent="0.3">
      <c r="A134" s="19" t="str">
        <f>VLOOKUP(B134,'[1]LISTADO ATM'!$A$2:$C$821,3,0)</f>
        <v>ESTE</v>
      </c>
      <c r="B134" s="28">
        <v>495</v>
      </c>
      <c r="C134" s="32" t="str">
        <f>VLOOKUP(B134,'[1]LISTADO ATM'!$A$2:$B$821,2,0)</f>
        <v>ATM Cemento PANAM</v>
      </c>
      <c r="D134" s="28" t="s">
        <v>19</v>
      </c>
      <c r="E134" s="32">
        <v>3335875369</v>
      </c>
    </row>
    <row r="135" spans="1:5" ht="18.75" thickBot="1" x14ac:dyDescent="0.3">
      <c r="A135" s="3"/>
      <c r="B135" s="67">
        <f>COUNT(B124:B134)</f>
        <v>11</v>
      </c>
      <c r="C135" s="14"/>
      <c r="D135" s="35"/>
      <c r="E135" s="36"/>
    </row>
    <row r="136" spans="1:5" ht="15.75" thickBot="1" x14ac:dyDescent="0.3">
      <c r="B136" s="5"/>
      <c r="E136" s="5"/>
    </row>
    <row r="137" spans="1:5" ht="18" x14ac:dyDescent="0.25">
      <c r="A137" s="49" t="s">
        <v>13</v>
      </c>
      <c r="B137" s="50"/>
      <c r="C137" s="50"/>
      <c r="D137" s="50"/>
      <c r="E137" s="51"/>
    </row>
    <row r="138" spans="1:5" ht="18" x14ac:dyDescent="0.25">
      <c r="A138" s="2" t="s">
        <v>5</v>
      </c>
      <c r="B138" s="12" t="s">
        <v>6</v>
      </c>
      <c r="C138" s="4" t="s">
        <v>7</v>
      </c>
      <c r="D138" s="18" t="s">
        <v>8</v>
      </c>
      <c r="E138" s="12" t="s">
        <v>9</v>
      </c>
    </row>
    <row r="139" spans="1:5" ht="19.5" customHeight="1" x14ac:dyDescent="0.25">
      <c r="A139" s="19" t="str">
        <f>VLOOKUP(B139,'[1]LISTADO ATM'!$A$2:$C$821,3,0)</f>
        <v>SUR</v>
      </c>
      <c r="B139" s="28">
        <v>5</v>
      </c>
      <c r="C139" s="32" t="str">
        <f>VLOOKUP(B139,'[1]LISTADO ATM'!$A$2:$B$821,2,0)</f>
        <v>ATM Oficina Autoservicio Villa Ofelia (San Juan)</v>
      </c>
      <c r="D139" s="37" t="s">
        <v>21</v>
      </c>
      <c r="E139" s="32">
        <v>3335871949</v>
      </c>
    </row>
    <row r="140" spans="1:5" ht="19.5" customHeight="1" x14ac:dyDescent="0.25">
      <c r="A140" s="19" t="str">
        <f>VLOOKUP(B140,'[1]LISTADO ATM'!$A$2:$C$821,3,0)</f>
        <v>DISTRITO NACIONAL</v>
      </c>
      <c r="B140" s="28">
        <v>816</v>
      </c>
      <c r="C140" s="32" t="str">
        <f>VLOOKUP(B140,'[1]LISTADO ATM'!$A$2:$B$821,2,0)</f>
        <v xml:space="preserve">ATM Oficina Pedro Brand </v>
      </c>
      <c r="D140" s="37" t="s">
        <v>21</v>
      </c>
      <c r="E140" s="32">
        <v>3335871813</v>
      </c>
    </row>
    <row r="141" spans="1:5" ht="19.5" customHeight="1" thickBot="1" x14ac:dyDescent="0.3">
      <c r="A141" s="19" t="str">
        <f>VLOOKUP(B141,'[1]LISTADO ATM'!$A$2:$C$821,3,0)</f>
        <v>DISTRITO NACIONAL</v>
      </c>
      <c r="B141" s="28">
        <v>54</v>
      </c>
      <c r="C141" s="32" t="str">
        <f>VLOOKUP(B141,'[1]LISTADO ATM'!$A$2:$B$821,2,0)</f>
        <v xml:space="preserve">ATM Autoservicio Galería 360 </v>
      </c>
      <c r="D141" s="38" t="s">
        <v>25</v>
      </c>
      <c r="E141" s="32">
        <v>3335872122</v>
      </c>
    </row>
    <row r="142" spans="1:5" ht="18.75" thickBot="1" x14ac:dyDescent="0.3">
      <c r="A142" s="3" t="s">
        <v>11</v>
      </c>
      <c r="B142" s="67">
        <f>COUNT(B139:B141)</f>
        <v>3</v>
      </c>
      <c r="C142" s="14"/>
      <c r="D142" s="17"/>
      <c r="E142" s="17"/>
    </row>
    <row r="143" spans="1:5" ht="15.75" thickBot="1" x14ac:dyDescent="0.3">
      <c r="B143" s="5"/>
      <c r="E143" s="5"/>
    </row>
    <row r="144" spans="1:5" ht="18.75" thickBot="1" x14ac:dyDescent="0.3">
      <c r="A144" s="45" t="s">
        <v>12</v>
      </c>
      <c r="B144" s="46"/>
      <c r="C144" t="s">
        <v>18</v>
      </c>
      <c r="D144" s="5"/>
      <c r="E144" s="5"/>
    </row>
    <row r="145" spans="1:5" ht="18.75" thickBot="1" x14ac:dyDescent="0.3">
      <c r="A145" s="68">
        <f>+B120+B135+B142</f>
        <v>26</v>
      </c>
      <c r="B145" s="69"/>
    </row>
    <row r="146" spans="1:5" ht="15.75" thickBot="1" x14ac:dyDescent="0.3">
      <c r="B146" s="5"/>
      <c r="E146" s="5"/>
    </row>
    <row r="147" spans="1:5" ht="18.75" thickBot="1" x14ac:dyDescent="0.3">
      <c r="A147" s="42" t="s">
        <v>15</v>
      </c>
      <c r="B147" s="43"/>
      <c r="C147" s="43"/>
      <c r="D147" s="43"/>
      <c r="E147" s="44"/>
    </row>
    <row r="148" spans="1:5" ht="18" x14ac:dyDescent="0.25">
      <c r="A148" s="6" t="s">
        <v>5</v>
      </c>
      <c r="B148" s="6" t="s">
        <v>6</v>
      </c>
      <c r="C148" s="4" t="s">
        <v>7</v>
      </c>
      <c r="D148" s="47" t="s">
        <v>8</v>
      </c>
      <c r="E148" s="48"/>
    </row>
    <row r="149" spans="1:5" ht="18" x14ac:dyDescent="0.25">
      <c r="A149" s="28" t="str">
        <f>VLOOKUP(B149,'[1]LISTADO ATM'!$A$2:$C$821,3,0)</f>
        <v>ESTE</v>
      </c>
      <c r="B149" s="28">
        <v>923</v>
      </c>
      <c r="C149" s="28" t="str">
        <f>VLOOKUP(B149,'[1]LISTADO ATM'!$A$2:$B$821,2,0)</f>
        <v xml:space="preserve">ATM Agroindustrial San Pedro de Macorís </v>
      </c>
      <c r="D149" s="40" t="s">
        <v>17</v>
      </c>
      <c r="E149" s="41"/>
    </row>
    <row r="150" spans="1:5" ht="17.25" customHeight="1" x14ac:dyDescent="0.25">
      <c r="A150" s="28" t="str">
        <f>VLOOKUP(B150,'[1]LISTADO ATM'!$A$2:$C$821,3,0)</f>
        <v>NORTE</v>
      </c>
      <c r="B150" s="28">
        <v>991</v>
      </c>
      <c r="C150" s="28" t="str">
        <f>VLOOKUP(B150,'[1]LISTADO ATM'!$A$2:$B$821,2,0)</f>
        <v xml:space="preserve">ATM UNP Las Matas de Santa Cruz </v>
      </c>
      <c r="D150" s="40" t="s">
        <v>17</v>
      </c>
      <c r="E150" s="41"/>
    </row>
    <row r="151" spans="1:5" ht="17.25" customHeight="1" x14ac:dyDescent="0.25">
      <c r="A151" s="28" t="str">
        <f>VLOOKUP(B151,'[1]LISTADO ATM'!$A$2:$C$821,3,0)</f>
        <v>ESTE</v>
      </c>
      <c r="B151" s="28">
        <v>843</v>
      </c>
      <c r="C151" s="28" t="str">
        <f>VLOOKUP(B151,'[1]LISTADO ATM'!$A$2:$B$821,2,0)</f>
        <v xml:space="preserve">ATM Oficina Romana Centro </v>
      </c>
      <c r="D151" s="40" t="s">
        <v>17</v>
      </c>
      <c r="E151" s="41"/>
    </row>
    <row r="152" spans="1:5" ht="17.25" customHeight="1" thickBot="1" x14ac:dyDescent="0.3">
      <c r="A152" s="28" t="str">
        <f>VLOOKUP(B152,'[1]LISTADO ATM'!$A$2:$C$821,3,0)</f>
        <v>NORTE</v>
      </c>
      <c r="B152" s="28">
        <v>358</v>
      </c>
      <c r="C152" s="28" t="str">
        <f>VLOOKUP(B152,'[1]LISTADO ATM'!$A$2:$B$821,2,0)</f>
        <v>ATM Ayuntamiento Cevico</v>
      </c>
      <c r="D152" s="40" t="s">
        <v>17</v>
      </c>
      <c r="E152" s="41"/>
    </row>
    <row r="153" spans="1:5" ht="18.75" thickBot="1" x14ac:dyDescent="0.3">
      <c r="A153" s="3"/>
      <c r="B153" s="67">
        <f>COUNT(B149:B152)</f>
        <v>4</v>
      </c>
      <c r="C153" s="30"/>
      <c r="D153" s="30"/>
      <c r="E153" s="31"/>
    </row>
  </sheetData>
  <mergeCells count="17">
    <mergeCell ref="D151:E151"/>
    <mergeCell ref="D150:E150"/>
    <mergeCell ref="A1:E1"/>
    <mergeCell ref="A2:E2"/>
    <mergeCell ref="A7:E7"/>
    <mergeCell ref="C104:E104"/>
    <mergeCell ref="A96:E96"/>
    <mergeCell ref="C94:E94"/>
    <mergeCell ref="D149:E149"/>
    <mergeCell ref="A106:E106"/>
    <mergeCell ref="A144:B144"/>
    <mergeCell ref="A147:E147"/>
    <mergeCell ref="D148:E148"/>
    <mergeCell ref="A122:E122"/>
    <mergeCell ref="A137:E137"/>
    <mergeCell ref="A145:B145"/>
    <mergeCell ref="D152:E152"/>
  </mergeCells>
  <phoneticPr fontId="11" type="noConversion"/>
  <conditionalFormatting sqref="E122">
    <cfRule type="duplicateValues" dxfId="214" priority="1869"/>
  </conditionalFormatting>
  <conditionalFormatting sqref="E122">
    <cfRule type="duplicateValues" dxfId="213" priority="1868"/>
  </conditionalFormatting>
  <conditionalFormatting sqref="E122">
    <cfRule type="duplicateValues" dxfId="212" priority="1867"/>
  </conditionalFormatting>
  <conditionalFormatting sqref="E153 E135:E137 E120:E121 E1:E7 E142:E148 E95:E96 E104:E106">
    <cfRule type="duplicateValues" dxfId="211" priority="1866"/>
  </conditionalFormatting>
  <conditionalFormatting sqref="E153 E120:E122 E1:E7 E135:E137 E142:E148 E95:E96 E104:E106">
    <cfRule type="duplicateValues" dxfId="210" priority="1864"/>
    <cfRule type="duplicateValues" dxfId="209" priority="1865"/>
  </conditionalFormatting>
  <conditionalFormatting sqref="E153 E1:E7 E120:E122 E135:E137 E142:E148 E95:E96 E104:E106">
    <cfRule type="duplicateValues" dxfId="208" priority="1863"/>
  </conditionalFormatting>
  <conditionalFormatting sqref="E94">
    <cfRule type="duplicateValues" dxfId="207" priority="1631"/>
  </conditionalFormatting>
  <conditionalFormatting sqref="E94">
    <cfRule type="duplicateValues" dxfId="206" priority="1629"/>
    <cfRule type="duplicateValues" dxfId="205" priority="1630"/>
  </conditionalFormatting>
  <conditionalFormatting sqref="E94">
    <cfRule type="duplicateValues" dxfId="204" priority="1628"/>
  </conditionalFormatting>
  <conditionalFormatting sqref="B139">
    <cfRule type="duplicateValues" dxfId="203" priority="1492"/>
  </conditionalFormatting>
  <conditionalFormatting sqref="B140">
    <cfRule type="duplicateValues" dxfId="202" priority="1155"/>
  </conditionalFormatting>
  <conditionalFormatting sqref="B140">
    <cfRule type="duplicateValues" dxfId="201" priority="1154"/>
  </conditionalFormatting>
  <conditionalFormatting sqref="E149">
    <cfRule type="duplicateValues" dxfId="200" priority="10460"/>
  </conditionalFormatting>
  <conditionalFormatting sqref="E149">
    <cfRule type="duplicateValues" dxfId="199" priority="10461"/>
    <cfRule type="duplicateValues" dxfId="198" priority="10462"/>
  </conditionalFormatting>
  <conditionalFormatting sqref="B108">
    <cfRule type="duplicateValues" dxfId="197" priority="12923"/>
  </conditionalFormatting>
  <conditionalFormatting sqref="B149">
    <cfRule type="duplicateValues" dxfId="196" priority="14767"/>
  </conditionalFormatting>
  <conditionalFormatting sqref="B112">
    <cfRule type="duplicateValues" dxfId="195" priority="14946"/>
  </conditionalFormatting>
  <conditionalFormatting sqref="F112">
    <cfRule type="duplicateValues" dxfId="194" priority="14949"/>
  </conditionalFormatting>
  <conditionalFormatting sqref="B111">
    <cfRule type="duplicateValues" dxfId="193" priority="14956"/>
  </conditionalFormatting>
  <conditionalFormatting sqref="F111">
    <cfRule type="duplicateValues" dxfId="192" priority="14957"/>
  </conditionalFormatting>
  <conditionalFormatting sqref="F11">
    <cfRule type="duplicateValues" dxfId="191" priority="14996"/>
  </conditionalFormatting>
  <conditionalFormatting sqref="F10">
    <cfRule type="duplicateValues" dxfId="190" priority="15109"/>
  </conditionalFormatting>
  <conditionalFormatting sqref="F110 F32">
    <cfRule type="duplicateValues" dxfId="189" priority="15144"/>
  </conditionalFormatting>
  <conditionalFormatting sqref="F108">
    <cfRule type="duplicateValues" dxfId="188" priority="15240"/>
  </conditionalFormatting>
  <conditionalFormatting sqref="E124:E127">
    <cfRule type="duplicateValues" dxfId="187" priority="316"/>
  </conditionalFormatting>
  <conditionalFormatting sqref="E124:E127">
    <cfRule type="duplicateValues" dxfId="186" priority="315"/>
  </conditionalFormatting>
  <conditionalFormatting sqref="E150">
    <cfRule type="duplicateValues" dxfId="185" priority="15995"/>
  </conditionalFormatting>
  <conditionalFormatting sqref="E150">
    <cfRule type="duplicateValues" dxfId="184" priority="15996"/>
    <cfRule type="duplicateValues" dxfId="183" priority="15997"/>
  </conditionalFormatting>
  <conditionalFormatting sqref="E46:E51 E19:E20">
    <cfRule type="duplicateValues" dxfId="182" priority="231"/>
  </conditionalFormatting>
  <conditionalFormatting sqref="E67">
    <cfRule type="duplicateValues" dxfId="181" priority="220"/>
  </conditionalFormatting>
  <conditionalFormatting sqref="E22">
    <cfRule type="duplicateValues" dxfId="180" priority="217"/>
  </conditionalFormatting>
  <conditionalFormatting sqref="E22">
    <cfRule type="duplicateValues" dxfId="179" priority="218"/>
  </conditionalFormatting>
  <conditionalFormatting sqref="E22">
    <cfRule type="duplicateValues" dxfId="178" priority="219"/>
  </conditionalFormatting>
  <conditionalFormatting sqref="E53">
    <cfRule type="duplicateValues" dxfId="177" priority="211"/>
  </conditionalFormatting>
  <conditionalFormatting sqref="E53">
    <cfRule type="duplicateValues" dxfId="176" priority="212"/>
  </conditionalFormatting>
  <conditionalFormatting sqref="E53">
    <cfRule type="duplicateValues" dxfId="175" priority="213"/>
  </conditionalFormatting>
  <conditionalFormatting sqref="E53">
    <cfRule type="duplicateValues" dxfId="174" priority="210"/>
  </conditionalFormatting>
  <conditionalFormatting sqref="E61">
    <cfRule type="duplicateValues" dxfId="173" priority="194"/>
  </conditionalFormatting>
  <conditionalFormatting sqref="B110">
    <cfRule type="duplicateValues" dxfId="172" priority="21781"/>
  </conditionalFormatting>
  <conditionalFormatting sqref="F16:F18">
    <cfRule type="duplicateValues" dxfId="171" priority="22640"/>
  </conditionalFormatting>
  <conditionalFormatting sqref="E151">
    <cfRule type="duplicateValues" dxfId="170" priority="22751"/>
  </conditionalFormatting>
  <conditionalFormatting sqref="E151">
    <cfRule type="duplicateValues" dxfId="169" priority="22752"/>
    <cfRule type="duplicateValues" dxfId="168" priority="22753"/>
  </conditionalFormatting>
  <conditionalFormatting sqref="E133">
    <cfRule type="duplicateValues" dxfId="167" priority="189"/>
  </conditionalFormatting>
  <conditionalFormatting sqref="E133">
    <cfRule type="duplicateValues" dxfId="166" priority="190"/>
  </conditionalFormatting>
  <conditionalFormatting sqref="B43:B51">
    <cfRule type="duplicateValues" dxfId="165" priority="177"/>
  </conditionalFormatting>
  <conditionalFormatting sqref="B43:B51">
    <cfRule type="duplicateValues" dxfId="164" priority="178"/>
  </conditionalFormatting>
  <conditionalFormatting sqref="B43:B51">
    <cfRule type="duplicateValues" dxfId="163" priority="179"/>
    <cfRule type="duplicateValues" dxfId="162" priority="180"/>
  </conditionalFormatting>
  <conditionalFormatting sqref="B43:B51">
    <cfRule type="duplicateValues" dxfId="161" priority="181"/>
  </conditionalFormatting>
  <conditionalFormatting sqref="B43:B51">
    <cfRule type="duplicateValues" dxfId="160" priority="182"/>
    <cfRule type="duplicateValues" dxfId="159" priority="183"/>
  </conditionalFormatting>
  <conditionalFormatting sqref="B43:B51">
    <cfRule type="duplicateValues" dxfId="158" priority="184"/>
  </conditionalFormatting>
  <conditionalFormatting sqref="B43:B51">
    <cfRule type="duplicateValues" dxfId="157" priority="169"/>
  </conditionalFormatting>
  <conditionalFormatting sqref="B43:B51">
    <cfRule type="duplicateValues" dxfId="156" priority="170"/>
  </conditionalFormatting>
  <conditionalFormatting sqref="B43:B51">
    <cfRule type="duplicateValues" dxfId="155" priority="171"/>
    <cfRule type="duplicateValues" dxfId="154" priority="172"/>
  </conditionalFormatting>
  <conditionalFormatting sqref="B43:B51">
    <cfRule type="duplicateValues" dxfId="153" priority="173"/>
  </conditionalFormatting>
  <conditionalFormatting sqref="B43:B51">
    <cfRule type="duplicateValues" dxfId="152" priority="174"/>
    <cfRule type="duplicateValues" dxfId="151" priority="175"/>
  </conditionalFormatting>
  <conditionalFormatting sqref="B43:B51">
    <cfRule type="duplicateValues" dxfId="150" priority="176"/>
  </conditionalFormatting>
  <conditionalFormatting sqref="B55:B68">
    <cfRule type="duplicateValues" dxfId="149" priority="161"/>
  </conditionalFormatting>
  <conditionalFormatting sqref="B55:B68">
    <cfRule type="duplicateValues" dxfId="148" priority="162"/>
  </conditionalFormatting>
  <conditionalFormatting sqref="B55:B68">
    <cfRule type="duplicateValues" dxfId="147" priority="163"/>
    <cfRule type="duplicateValues" dxfId="146" priority="164"/>
  </conditionalFormatting>
  <conditionalFormatting sqref="B55:B68">
    <cfRule type="duplicateValues" dxfId="145" priority="165"/>
  </conditionalFormatting>
  <conditionalFormatting sqref="B55:B68">
    <cfRule type="duplicateValues" dxfId="144" priority="166"/>
    <cfRule type="duplicateValues" dxfId="143" priority="167"/>
  </conditionalFormatting>
  <conditionalFormatting sqref="B55:B68">
    <cfRule type="duplicateValues" dxfId="142" priority="168"/>
  </conditionalFormatting>
  <conditionalFormatting sqref="B58:B60">
    <cfRule type="duplicateValues" dxfId="141" priority="153"/>
  </conditionalFormatting>
  <conditionalFormatting sqref="B58:B60">
    <cfRule type="duplicateValues" dxfId="140" priority="154"/>
  </conditionalFormatting>
  <conditionalFormatting sqref="B58:B60">
    <cfRule type="duplicateValues" dxfId="139" priority="155"/>
    <cfRule type="duplicateValues" dxfId="138" priority="156"/>
  </conditionalFormatting>
  <conditionalFormatting sqref="B58:B60">
    <cfRule type="duplicateValues" dxfId="137" priority="157"/>
  </conditionalFormatting>
  <conditionalFormatting sqref="B58:B60">
    <cfRule type="duplicateValues" dxfId="136" priority="158"/>
    <cfRule type="duplicateValues" dxfId="135" priority="159"/>
  </conditionalFormatting>
  <conditionalFormatting sqref="B58:B60">
    <cfRule type="duplicateValues" dxfId="134" priority="160"/>
  </conditionalFormatting>
  <conditionalFormatting sqref="E134">
    <cfRule type="duplicateValues" dxfId="133" priority="145"/>
  </conditionalFormatting>
  <conditionalFormatting sqref="E134">
    <cfRule type="duplicateValues" dxfId="132" priority="146"/>
  </conditionalFormatting>
  <conditionalFormatting sqref="E139 E98">
    <cfRule type="duplicateValues" dxfId="131" priority="24373"/>
  </conditionalFormatting>
  <conditionalFormatting sqref="E139 E98">
    <cfRule type="duplicateValues" dxfId="130" priority="24375"/>
    <cfRule type="duplicateValues" dxfId="129" priority="24376"/>
    <cfRule type="duplicateValues" dxfId="128" priority="24377"/>
  </conditionalFormatting>
  <conditionalFormatting sqref="F34:F35 F53">
    <cfRule type="duplicateValues" dxfId="127" priority="25013"/>
  </conditionalFormatting>
  <conditionalFormatting sqref="B70">
    <cfRule type="duplicateValues" dxfId="126" priority="107"/>
  </conditionalFormatting>
  <conditionalFormatting sqref="B70">
    <cfRule type="duplicateValues" dxfId="125" priority="111"/>
  </conditionalFormatting>
  <conditionalFormatting sqref="B71">
    <cfRule type="duplicateValues" dxfId="124" priority="104"/>
  </conditionalFormatting>
  <conditionalFormatting sqref="B72:B75">
    <cfRule type="duplicateValues" dxfId="123" priority="102"/>
  </conditionalFormatting>
  <conditionalFormatting sqref="B72:B75">
    <cfRule type="duplicateValues" dxfId="122" priority="103"/>
  </conditionalFormatting>
  <conditionalFormatting sqref="B79:B81">
    <cfRule type="duplicateValues" dxfId="121" priority="93"/>
  </conditionalFormatting>
  <conditionalFormatting sqref="B79:B81">
    <cfRule type="duplicateValues" dxfId="120" priority="94"/>
    <cfRule type="duplicateValues" dxfId="119" priority="95"/>
  </conditionalFormatting>
  <conditionalFormatting sqref="B77:B78">
    <cfRule type="duplicateValues" dxfId="118" priority="96"/>
  </conditionalFormatting>
  <conditionalFormatting sqref="B77:B78">
    <cfRule type="duplicateValues" dxfId="117" priority="97"/>
    <cfRule type="duplicateValues" dxfId="116" priority="98"/>
  </conditionalFormatting>
  <conditionalFormatting sqref="B76">
    <cfRule type="duplicateValues" dxfId="115" priority="99"/>
  </conditionalFormatting>
  <conditionalFormatting sqref="B76">
    <cfRule type="duplicateValues" dxfId="114" priority="100"/>
    <cfRule type="duplicateValues" dxfId="113" priority="101"/>
  </conditionalFormatting>
  <conditionalFormatting sqref="E70:E81">
    <cfRule type="duplicateValues" dxfId="112" priority="88"/>
  </conditionalFormatting>
  <conditionalFormatting sqref="E70:E81">
    <cfRule type="duplicateValues" dxfId="111" priority="89"/>
  </conditionalFormatting>
  <conditionalFormatting sqref="E73:E81">
    <cfRule type="duplicateValues" dxfId="110" priority="87"/>
  </conditionalFormatting>
  <conditionalFormatting sqref="E82:E83">
    <cfRule type="duplicateValues" dxfId="109" priority="84"/>
  </conditionalFormatting>
  <conditionalFormatting sqref="E82:E83">
    <cfRule type="duplicateValues" dxfId="108" priority="85"/>
  </conditionalFormatting>
  <conditionalFormatting sqref="E84">
    <cfRule type="duplicateValues" dxfId="107" priority="86"/>
  </conditionalFormatting>
  <conditionalFormatting sqref="E85">
    <cfRule type="duplicateValues" dxfId="106" priority="81"/>
  </conditionalFormatting>
  <conditionalFormatting sqref="E85">
    <cfRule type="duplicateValues" dxfId="105" priority="82"/>
  </conditionalFormatting>
  <conditionalFormatting sqref="E85">
    <cfRule type="duplicateValues" dxfId="104" priority="83"/>
  </conditionalFormatting>
  <conditionalFormatting sqref="E85">
    <cfRule type="duplicateValues" dxfId="103" priority="80"/>
  </conditionalFormatting>
  <conditionalFormatting sqref="B9:B93">
    <cfRule type="duplicateValues" dxfId="102" priority="25673"/>
  </conditionalFormatting>
  <conditionalFormatting sqref="B9:B93">
    <cfRule type="duplicateValues" dxfId="101" priority="25675"/>
    <cfRule type="duplicateValues" dxfId="100" priority="25676"/>
  </conditionalFormatting>
  <conditionalFormatting sqref="B70:B90">
    <cfRule type="duplicateValues" dxfId="99" priority="25679"/>
  </conditionalFormatting>
  <conditionalFormatting sqref="B70:B90">
    <cfRule type="duplicateValues" dxfId="98" priority="25681"/>
    <cfRule type="duplicateValues" dxfId="97" priority="25682"/>
  </conditionalFormatting>
  <conditionalFormatting sqref="B71:B90">
    <cfRule type="duplicateValues" dxfId="96" priority="25685"/>
  </conditionalFormatting>
  <conditionalFormatting sqref="B82:B90">
    <cfRule type="duplicateValues" dxfId="95" priority="25687"/>
  </conditionalFormatting>
  <conditionalFormatting sqref="B82:B90">
    <cfRule type="duplicateValues" dxfId="94" priority="25689"/>
    <cfRule type="duplicateValues" dxfId="93" priority="25690"/>
  </conditionalFormatting>
  <conditionalFormatting sqref="E86">
    <cfRule type="duplicateValues" dxfId="92" priority="25693"/>
  </conditionalFormatting>
  <conditionalFormatting sqref="B87:B93">
    <cfRule type="duplicateValues" dxfId="91" priority="51"/>
  </conditionalFormatting>
  <conditionalFormatting sqref="B87:B93">
    <cfRule type="duplicateValues" dxfId="90" priority="52"/>
    <cfRule type="duplicateValues" dxfId="89" priority="53"/>
  </conditionalFormatting>
  <conditionalFormatting sqref="B87:B93">
    <cfRule type="duplicateValues" dxfId="88" priority="54"/>
    <cfRule type="duplicateValues" dxfId="87" priority="55"/>
    <cfRule type="duplicateValues" dxfId="86" priority="56"/>
    <cfRule type="duplicateValues" dxfId="85" priority="57"/>
  </conditionalFormatting>
  <conditionalFormatting sqref="B89:B93">
    <cfRule type="duplicateValues" dxfId="84" priority="44"/>
  </conditionalFormatting>
  <conditionalFormatting sqref="B89:B93">
    <cfRule type="duplicateValues" dxfId="83" priority="45"/>
    <cfRule type="duplicateValues" dxfId="82" priority="46"/>
  </conditionalFormatting>
  <conditionalFormatting sqref="B89:B93">
    <cfRule type="duplicateValues" dxfId="81" priority="47"/>
    <cfRule type="duplicateValues" dxfId="80" priority="48"/>
    <cfRule type="duplicateValues" dxfId="79" priority="49"/>
    <cfRule type="duplicateValues" dxfId="78" priority="50"/>
  </conditionalFormatting>
  <conditionalFormatting sqref="E87">
    <cfRule type="duplicateValues" dxfId="77" priority="41"/>
  </conditionalFormatting>
  <conditionalFormatting sqref="E87">
    <cfRule type="duplicateValues" dxfId="76" priority="40"/>
  </conditionalFormatting>
  <conditionalFormatting sqref="E87:E90">
    <cfRule type="duplicateValues" dxfId="75" priority="42"/>
  </conditionalFormatting>
  <conditionalFormatting sqref="E92 E87:E90">
    <cfRule type="duplicateValues" dxfId="74" priority="43"/>
  </conditionalFormatting>
  <conditionalFormatting sqref="E88:E91">
    <cfRule type="duplicateValues" dxfId="73" priority="39"/>
  </conditionalFormatting>
  <conditionalFormatting sqref="E92">
    <cfRule type="duplicateValues" dxfId="72" priority="38"/>
  </conditionalFormatting>
  <conditionalFormatting sqref="E93">
    <cfRule type="duplicateValues" dxfId="71" priority="37"/>
  </conditionalFormatting>
  <conditionalFormatting sqref="B154:B1048576 B143:B144 B109 B95:B96 B113:B114 B121:B122 B136:B137 B1:B7 B98:B103 B146:B147 B105:B106">
    <cfRule type="duplicateValues" dxfId="70" priority="25694"/>
  </conditionalFormatting>
  <conditionalFormatting sqref="B154:B1048576">
    <cfRule type="duplicateValues" dxfId="69" priority="25705"/>
  </conditionalFormatting>
  <conditionalFormatting sqref="B154:B1048576 B143:B144 B136:B137 B95:B96 B1:B7 B149 B139 B108:B119 B98:B103 B146:B147 B121:B122 B105:B106">
    <cfRule type="duplicateValues" dxfId="68" priority="25708"/>
  </conditionalFormatting>
  <conditionalFormatting sqref="B154:B1048576 B149 B136:B137 B95:B96 B1:B7 B139:B141 B108:B119 B98:B103 B146:B147 B121:B122 B143:B144 B105:B106">
    <cfRule type="duplicateValues" dxfId="67" priority="25719"/>
  </conditionalFormatting>
  <conditionalFormatting sqref="B154:B1048576 B143:B144 B136:B137 B95:B96 B1:B7 B149 B139:B140 B108:B119 B98:B103 B146:B147 B121:B122 B105:B106">
    <cfRule type="duplicateValues" dxfId="66" priority="25729"/>
    <cfRule type="duplicateValues" dxfId="65" priority="25730"/>
  </conditionalFormatting>
  <conditionalFormatting sqref="B139:B141 B1:B7 B9:B93 B98:B103 B108:B119 B124:B134 B146:B152 B121:B122 B136:B137 B143:B144 B154:B1048576 B105:B106 B95:B96">
    <cfRule type="duplicateValues" dxfId="64" priority="25751"/>
    <cfRule type="duplicateValues" dxfId="63" priority="25752"/>
    <cfRule type="duplicateValues" dxfId="62" priority="25753"/>
    <cfRule type="duplicateValues" dxfId="61" priority="25754"/>
  </conditionalFormatting>
  <conditionalFormatting sqref="E153:E1048576 E135:E137 E120:E132 E62:E65 E1:E7 E23:E27 E29:E45 E91 E94:E96 E139:E150 E9:E18 E98:E106 E108:E116">
    <cfRule type="duplicateValues" dxfId="60" priority="25763"/>
  </conditionalFormatting>
  <conditionalFormatting sqref="E153:E1048576 E135:E137 E120:E132 E62:E67 E1:E7 E69:E81 E91 E94:E96 E139:E150 E9:E52 E98:E106 E108:E116">
    <cfRule type="duplicateValues" dxfId="59" priority="25774"/>
  </conditionalFormatting>
  <conditionalFormatting sqref="B8">
    <cfRule type="duplicateValues" dxfId="58" priority="17"/>
  </conditionalFormatting>
  <conditionalFormatting sqref="B8">
    <cfRule type="duplicateValues" dxfId="57" priority="18"/>
  </conditionalFormatting>
  <conditionalFormatting sqref="E8">
    <cfRule type="duplicateValues" dxfId="56" priority="15"/>
  </conditionalFormatting>
  <conditionalFormatting sqref="E8">
    <cfRule type="duplicateValues" dxfId="55" priority="16"/>
  </conditionalFormatting>
  <conditionalFormatting sqref="E97">
    <cfRule type="duplicateValues" dxfId="54" priority="13"/>
  </conditionalFormatting>
  <conditionalFormatting sqref="E97">
    <cfRule type="duplicateValues" dxfId="53" priority="14"/>
  </conditionalFormatting>
  <conditionalFormatting sqref="B97">
    <cfRule type="duplicateValues" dxfId="52" priority="11"/>
  </conditionalFormatting>
  <conditionalFormatting sqref="B97">
    <cfRule type="duplicateValues" dxfId="51" priority="12"/>
  </conditionalFormatting>
  <conditionalFormatting sqref="B107">
    <cfRule type="duplicateValues" dxfId="50" priority="9"/>
  </conditionalFormatting>
  <conditionalFormatting sqref="B107">
    <cfRule type="duplicateValues" dxfId="49" priority="10"/>
  </conditionalFormatting>
  <conditionalFormatting sqref="E107">
    <cfRule type="duplicateValues" dxfId="48" priority="7"/>
  </conditionalFormatting>
  <conditionalFormatting sqref="E107">
    <cfRule type="duplicateValues" dxfId="47" priority="8"/>
  </conditionalFormatting>
  <conditionalFormatting sqref="B123">
    <cfRule type="duplicateValues" dxfId="46" priority="5"/>
  </conditionalFormatting>
  <conditionalFormatting sqref="B123">
    <cfRule type="duplicateValues" dxfId="45" priority="6"/>
  </conditionalFormatting>
  <conditionalFormatting sqref="B138">
    <cfRule type="duplicateValues" dxfId="44" priority="3"/>
  </conditionalFormatting>
  <conditionalFormatting sqref="B138">
    <cfRule type="duplicateValues" dxfId="43" priority="4"/>
  </conditionalFormatting>
  <conditionalFormatting sqref="E138">
    <cfRule type="duplicateValues" dxfId="42" priority="1"/>
  </conditionalFormatting>
  <conditionalFormatting sqref="E138">
    <cfRule type="duplicateValues" dxfId="41" priority="2"/>
  </conditionalFormatting>
  <conditionalFormatting sqref="F113:F114 F36:F38 F15 F109 F30 F41:F52">
    <cfRule type="duplicateValues" dxfId="40" priority="25810"/>
  </conditionalFormatting>
  <conditionalFormatting sqref="B113:B114 B109">
    <cfRule type="duplicateValues" dxfId="39" priority="25817"/>
  </conditionalFormatting>
  <conditionalFormatting sqref="F39:F40 F23">
    <cfRule type="duplicateValues" dxfId="38" priority="25867"/>
  </conditionalFormatting>
  <conditionalFormatting sqref="E114:E116 E38:E45 E23 E12:E18">
    <cfRule type="duplicateValues" dxfId="37" priority="25985"/>
  </conditionalFormatting>
  <conditionalFormatting sqref="E52 E21">
    <cfRule type="duplicateValues" dxfId="36" priority="26026"/>
  </conditionalFormatting>
  <conditionalFormatting sqref="E117 E54:E60">
    <cfRule type="duplicateValues" dxfId="35" priority="26029"/>
  </conditionalFormatting>
  <conditionalFormatting sqref="E118">
    <cfRule type="duplicateValues" dxfId="34" priority="26175"/>
  </conditionalFormatting>
  <conditionalFormatting sqref="E46:E51 E19:E20">
    <cfRule type="duplicateValues" dxfId="33" priority="26320"/>
  </conditionalFormatting>
  <conditionalFormatting sqref="E119">
    <cfRule type="duplicateValues" dxfId="32" priority="26660"/>
  </conditionalFormatting>
  <conditionalFormatting sqref="F115:F119 F19:F22 F24:F25 F27 F29 F31 F54:F63 F66 F68:F90">
    <cfRule type="duplicateValues" dxfId="31" priority="26754"/>
  </conditionalFormatting>
  <conditionalFormatting sqref="B115:B119">
    <cfRule type="duplicateValues" dxfId="30" priority="26764"/>
  </conditionalFormatting>
  <conditionalFormatting sqref="B115:B119">
    <cfRule type="duplicateValues" dxfId="29" priority="26766"/>
    <cfRule type="duplicateValues" dxfId="28" priority="26767"/>
  </conditionalFormatting>
  <conditionalFormatting sqref="B109:B119">
    <cfRule type="duplicateValues" dxfId="27" priority="26770"/>
  </conditionalFormatting>
  <conditionalFormatting sqref="E108:E116 E23 E9:E18 E29:E45">
    <cfRule type="duplicateValues" dxfId="26" priority="26897"/>
  </conditionalFormatting>
  <conditionalFormatting sqref="E128:E132 E62:E65 E24:E27">
    <cfRule type="duplicateValues" dxfId="25" priority="27033"/>
  </conditionalFormatting>
  <conditionalFormatting sqref="E68">
    <cfRule type="duplicateValues" dxfId="24" priority="27074"/>
  </conditionalFormatting>
  <conditionalFormatting sqref="E69:E81 E66 E28">
    <cfRule type="duplicateValues" dxfId="23" priority="27213"/>
  </conditionalFormatting>
  <conditionalFormatting sqref="B128:B134">
    <cfRule type="duplicateValues" dxfId="22" priority="27306"/>
  </conditionalFormatting>
  <conditionalFormatting sqref="B128:B134">
    <cfRule type="duplicateValues" dxfId="21" priority="27307"/>
    <cfRule type="duplicateValues" dxfId="20" priority="27308"/>
  </conditionalFormatting>
  <conditionalFormatting sqref="B128:B134">
    <cfRule type="duplicateValues" dxfId="19" priority="27309"/>
    <cfRule type="duplicateValues" dxfId="18" priority="27310"/>
    <cfRule type="duplicateValues" dxfId="17" priority="27311"/>
    <cfRule type="duplicateValues" dxfId="16" priority="27312"/>
  </conditionalFormatting>
  <conditionalFormatting sqref="B124:B134">
    <cfRule type="duplicateValues" dxfId="15" priority="27313"/>
  </conditionalFormatting>
  <conditionalFormatting sqref="B124:B134">
    <cfRule type="duplicateValues" dxfId="14" priority="27314"/>
    <cfRule type="duplicateValues" dxfId="13" priority="27315"/>
  </conditionalFormatting>
  <conditionalFormatting sqref="B124:B134">
    <cfRule type="duplicateValues" dxfId="12" priority="27316"/>
    <cfRule type="duplicateValues" dxfId="11" priority="27317"/>
    <cfRule type="duplicateValues" dxfId="10" priority="27318"/>
    <cfRule type="duplicateValues" dxfId="9" priority="27319"/>
  </conditionalFormatting>
  <conditionalFormatting sqref="B141">
    <cfRule type="duplicateValues" dxfId="8" priority="27344"/>
  </conditionalFormatting>
  <conditionalFormatting sqref="B141">
    <cfRule type="duplicateValues" dxfId="7" priority="27345"/>
    <cfRule type="duplicateValues" dxfId="6" priority="27346"/>
  </conditionalFormatting>
  <conditionalFormatting sqref="E152">
    <cfRule type="duplicateValues" dxfId="5" priority="27746"/>
  </conditionalFormatting>
  <conditionalFormatting sqref="E152">
    <cfRule type="duplicateValues" dxfId="4" priority="27747"/>
    <cfRule type="duplicateValues" dxfId="3" priority="27748"/>
  </conditionalFormatting>
  <conditionalFormatting sqref="B150:B152">
    <cfRule type="duplicateValues" dxfId="2" priority="27873"/>
  </conditionalFormatting>
  <conditionalFormatting sqref="B150:B152">
    <cfRule type="duplicateValues" dxfId="1" priority="27874"/>
    <cfRule type="duplicateValues" dxfId="0" priority="27875"/>
  </conditionalFormatting>
  <hyperlinks>
    <hyperlink ref="E132" r:id="rId1" display="http://s460-helpdesk/CAisd/pdmweb.exe?OP=SEARCH+FACTORY=in+SKIPLIST=1+QBE.EQ.id=3580464"/>
    <hyperlink ref="E131" r:id="rId2" display="http://s460-helpdesk/CAisd/pdmweb.exe?OP=SEARCH+FACTORY=in+SKIPLIST=1+QBE.EQ.id=358046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2021-05-04T21:49:58Z</dcterms:modified>
</cp:coreProperties>
</file>