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5\"/>
    </mc:Choice>
  </mc:AlternateContent>
  <bookViews>
    <workbookView xWindow="0" yWindow="0" windowWidth="28800" windowHeight="12330" firstSheet="1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Hoja1!$A$53:$E$64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A59" i="1"/>
  <c r="C59" i="1"/>
  <c r="A60" i="1"/>
  <c r="C60" i="1"/>
  <c r="A58" i="1"/>
  <c r="C58" i="1"/>
  <c r="B50" i="1"/>
  <c r="A49" i="1"/>
  <c r="C49" i="1"/>
  <c r="A92" i="1"/>
  <c r="C92" i="1"/>
  <c r="A88" i="1"/>
  <c r="C88" i="1"/>
  <c r="A89" i="1"/>
  <c r="C89" i="1"/>
  <c r="A90" i="1"/>
  <c r="C90" i="1"/>
  <c r="B93" i="1"/>
  <c r="A85" i="1"/>
  <c r="C85" i="1"/>
  <c r="A86" i="1"/>
  <c r="C86" i="1"/>
  <c r="A87" i="1"/>
  <c r="C87" i="1"/>
  <c r="A91" i="1"/>
  <c r="C91" i="1"/>
  <c r="A43" i="1" l="1"/>
  <c r="A44" i="1"/>
  <c r="C43" i="1"/>
  <c r="C44" i="1"/>
  <c r="C54" i="1"/>
  <c r="C63" i="1"/>
  <c r="A54" i="1"/>
  <c r="A63" i="1"/>
  <c r="A55" i="1"/>
  <c r="C55" i="1"/>
  <c r="A56" i="1"/>
  <c r="C56" i="1"/>
  <c r="B15" i="1" l="1"/>
  <c r="B10" i="1"/>
  <c r="A47" i="1" l="1"/>
  <c r="A48" i="1"/>
  <c r="C47" i="1"/>
  <c r="C48" i="1"/>
  <c r="A79" i="1"/>
  <c r="A80" i="1"/>
  <c r="A81" i="1"/>
  <c r="A82" i="1"/>
  <c r="A83" i="1"/>
  <c r="A84" i="1"/>
  <c r="C79" i="1"/>
  <c r="C80" i="1"/>
  <c r="C81" i="1"/>
  <c r="C82" i="1"/>
  <c r="C83" i="1"/>
  <c r="C84" i="1"/>
  <c r="A78" i="1"/>
  <c r="C78" i="1"/>
  <c r="A76" i="1"/>
  <c r="A77" i="1"/>
  <c r="C76" i="1"/>
  <c r="C77" i="1"/>
  <c r="A64" i="1"/>
  <c r="C64" i="1"/>
  <c r="A46" i="1"/>
  <c r="C46" i="1"/>
  <c r="A57" i="1"/>
  <c r="C57" i="1"/>
  <c r="B27" i="1" l="1"/>
  <c r="C75" i="1"/>
  <c r="A75" i="1"/>
  <c r="C26" i="1"/>
  <c r="A26" i="1"/>
  <c r="C25" i="1" l="1"/>
  <c r="C74" i="1"/>
  <c r="A74" i="1"/>
  <c r="C45" i="1"/>
  <c r="A45" i="1"/>
  <c r="A25" i="1"/>
  <c r="C9" i="1" l="1"/>
  <c r="A9" i="1"/>
  <c r="C24" i="1"/>
  <c r="A24" i="1"/>
  <c r="C23" i="1"/>
  <c r="A23" i="1"/>
  <c r="C73" i="1"/>
  <c r="A73" i="1"/>
  <c r="C42" i="1"/>
  <c r="A42" i="1"/>
  <c r="C41" i="1" l="1"/>
  <c r="A41" i="1"/>
  <c r="C34" i="1" l="1"/>
  <c r="A34" i="1"/>
  <c r="C14" i="1" l="1"/>
  <c r="A14" i="1"/>
  <c r="A40" i="1" l="1"/>
  <c r="C40" i="1"/>
  <c r="C22" i="1"/>
  <c r="A22" i="1"/>
  <c r="C21" i="1" l="1"/>
  <c r="A21" i="1"/>
  <c r="C32" i="1"/>
  <c r="A32" i="1"/>
  <c r="C38" i="1"/>
  <c r="A38" i="1"/>
  <c r="C39" i="1"/>
  <c r="A39" i="1"/>
  <c r="C20" i="1"/>
  <c r="A20" i="1"/>
  <c r="C62" i="1" l="1"/>
  <c r="A62" i="1"/>
  <c r="C37" i="1" l="1"/>
  <c r="A37" i="1"/>
  <c r="A61" i="1" l="1"/>
  <c r="C61" i="1"/>
  <c r="C36" i="1"/>
  <c r="A36" i="1"/>
  <c r="C72" i="1" l="1"/>
  <c r="A72" i="1"/>
  <c r="A35" i="1"/>
  <c r="C35" i="1"/>
  <c r="A33" i="1"/>
  <c r="C33" i="1"/>
  <c r="C31" i="1" l="1"/>
  <c r="A31" i="1"/>
  <c r="C19" i="1" l="1"/>
  <c r="A19" i="1"/>
  <c r="A68" i="1" l="1"/>
  <c r="F2" i="3"/>
</calcChain>
</file>

<file path=xl/sharedStrings.xml><?xml version="1.0" encoding="utf-8"?>
<sst xmlns="http://schemas.openxmlformats.org/spreadsheetml/2006/main" count="989" uniqueCount="35">
  <si>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</si>
  <si>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</si>
  <si>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</si>
  <si>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</si>
  <si>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</si>
  <si>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</si>
  <si>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</si>
  <si>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</si>
  <si>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</si>
  <si>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</si>
  <si>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</si>
  <si>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</si>
  <si>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</si>
  <si>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</si>
  <si>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</si>
  <si>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</si>
  <si>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</si>
  <si>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</si>
  <si>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</si>
  <si>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</si>
  <si>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</si>
  <si>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</si>
  <si>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3335871882</t>
  </si>
  <si>
    <t>GAVETA DE DEPOSITO LLENA</t>
  </si>
  <si>
    <t>3335871848</t>
  </si>
  <si>
    <t>Solucionado</t>
  </si>
  <si>
    <t>3335872027</t>
  </si>
  <si>
    <t>3335872047</t>
  </si>
  <si>
    <t>3335872112</t>
  </si>
  <si>
    <t>3335872127</t>
  </si>
  <si>
    <t>3335872172</t>
  </si>
  <si>
    <t>3335872173</t>
  </si>
  <si>
    <t>3335872152</t>
  </si>
  <si>
    <t>Abastecido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</si>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</sst>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76" zoomScale="85" zoomScaleNormal="85" workbookViewId="0">
      <selection sqref="A1:E93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8.42578125" bestFit="1" customWidth="1"/>
    <col min="5" max="5" width="18.5703125" bestFit="1" customWidth="1"/>
    <col min="6" max="6" width="24.7109375" customWidth="1"/>
  </cols>
  <sheetData>
    <row r="1" spans="1:5" ht="22.5" x14ac:dyDescent="0.25">
      <c r="A1" s="55" t="s">
        <v>1</v>
      </c>
      <c r="B1" s="56"/>
      <c r="C1" s="56"/>
      <c r="D1" s="56"/>
      <c r="E1" s="57"/>
    </row>
    <row r="2" spans="1:5" ht="25.5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44320.708333333336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44321.25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1" t="s">
        <v>4</v>
      </c>
      <c r="B7" s="62"/>
      <c r="C7" s="62"/>
      <c r="D7" s="62"/>
      <c r="E7" s="63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thickBot="1" x14ac:dyDescent="0.3">
      <c r="A9" s="19" t="e">
        <f>VLOOKUP(B9,'[1]LISTADO ATM'!$A$2:$C$821,3,0)</f>
        <v>#N/A</v>
      </c>
      <c r="B9" s="28"/>
      <c r="C9" s="39" t="e">
        <f>VLOOKUP(B9,'[1]LISTADO ATM'!$A$2:$B$821,2,0)</f>
        <v>#N/A</v>
      </c>
      <c r="D9" s="16" t="s">
        <v>33</v>
      </c>
      <c r="E9" s="32"/>
    </row>
    <row r="10" spans="1:5" ht="18.75" thickBot="1" x14ac:dyDescent="0.3">
      <c r="A10" s="3" t="s">
        <v>11</v>
      </c>
      <c r="B10" s="40">
        <f>COUNT(B9:B9)</f>
        <v>0</v>
      </c>
      <c r="C10" s="67"/>
      <c r="D10" s="68"/>
      <c r="E10" s="69"/>
    </row>
    <row r="11" spans="1:5" x14ac:dyDescent="0.25">
      <c r="B11" s="5"/>
      <c r="E11" s="5"/>
    </row>
    <row r="12" spans="1:5" ht="18" x14ac:dyDescent="0.25">
      <c r="A12" s="61" t="s">
        <v>16</v>
      </c>
      <c r="B12" s="62"/>
      <c r="C12" s="62"/>
      <c r="D12" s="62"/>
      <c r="E12" s="63"/>
    </row>
    <row r="13" spans="1:5" ht="18" x14ac:dyDescent="0.25">
      <c r="A13" s="2" t="s">
        <v>5</v>
      </c>
      <c r="B13" s="1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thickBot="1" x14ac:dyDescent="0.3">
      <c r="A14" s="19" t="e">
        <f>VLOOKUP(B14,'[1]LISTADO ATM'!$A$2:$C$821,3,0)</f>
        <v>#N/A</v>
      </c>
      <c r="B14" s="28"/>
      <c r="C14" s="39" t="e">
        <f>VLOOKUP(B14,'[1]LISTADO ATM'!$A$2:$B$821,2,0)</f>
        <v>#N/A</v>
      </c>
      <c r="D14" s="16" t="s">
        <v>25</v>
      </c>
      <c r="E14" s="32"/>
    </row>
    <row r="15" spans="1:5" ht="18.75" thickBot="1" x14ac:dyDescent="0.3">
      <c r="A15" s="3" t="s">
        <v>11</v>
      </c>
      <c r="B15" s="40">
        <f>COUNT(B14:B14)</f>
        <v>0</v>
      </c>
      <c r="C15" s="64"/>
      <c r="D15" s="65"/>
      <c r="E15" s="66"/>
    </row>
    <row r="16" spans="1:5" ht="15.75" thickBot="1" x14ac:dyDescent="0.3">
      <c r="B16" s="5"/>
      <c r="E16" s="5"/>
    </row>
    <row r="17" spans="1:5" ht="18.75" thickBot="1" x14ac:dyDescent="0.3">
      <c r="A17" s="45" t="s">
        <v>14</v>
      </c>
      <c r="B17" s="46"/>
      <c r="C17" s="46"/>
      <c r="D17" s="46"/>
      <c r="E17" s="47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33" t="str">
        <f>VLOOKUP(B19,'[1]LISTADO ATM'!$A$2:$C$821,3,0)</f>
        <v>DISTRITO NACIONAL</v>
      </c>
      <c r="B19" s="28">
        <v>12</v>
      </c>
      <c r="C19" s="28" t="str">
        <f>VLOOKUP(B19,'[1]LISTADO ATM'!$A$2:$B$821,2,0)</f>
        <v xml:space="preserve">ATM Comercial Ganadera (San Isidro) </v>
      </c>
      <c r="D19" s="15" t="s">
        <v>10</v>
      </c>
      <c r="E19" s="32">
        <v>3335870606</v>
      </c>
    </row>
    <row r="20" spans="1:5" ht="18" x14ac:dyDescent="0.25">
      <c r="A20" s="33" t="str">
        <f>VLOOKUP(B20,'[1]LISTADO ATM'!$A$2:$C$821,3,0)</f>
        <v>DISTRITO NACIONAL</v>
      </c>
      <c r="B20" s="28">
        <v>710</v>
      </c>
      <c r="C20" s="28" t="str">
        <f>VLOOKUP(B20,'[1]LISTADO ATM'!$A$2:$B$821,2,0)</f>
        <v xml:space="preserve">ATM S/M Soberano </v>
      </c>
      <c r="D20" s="15" t="s">
        <v>10</v>
      </c>
      <c r="E20" s="32">
        <v>3335875597</v>
      </c>
    </row>
    <row r="21" spans="1:5" ht="18" x14ac:dyDescent="0.25">
      <c r="A21" s="33" t="str">
        <f>VLOOKUP(B21,'[1]LISTADO ATM'!$A$2:$C$821,3,0)</f>
        <v>ESTE</v>
      </c>
      <c r="B21" s="28">
        <v>268</v>
      </c>
      <c r="C21" s="28" t="str">
        <f>VLOOKUP(B21,'[1]LISTADO ATM'!$A$2:$B$821,2,0)</f>
        <v xml:space="preserve">ATM Autobanco La Altagracia (Higuey) </v>
      </c>
      <c r="D21" s="15" t="s">
        <v>10</v>
      </c>
      <c r="E21" s="32">
        <v>3335875692</v>
      </c>
    </row>
    <row r="22" spans="1:5" ht="18" x14ac:dyDescent="0.25">
      <c r="A22" s="33" t="str">
        <f>VLOOKUP(B22,'[1]LISTADO ATM'!$A$2:$C$821,3,0)</f>
        <v>DISTRITO NACIONAL</v>
      </c>
      <c r="B22" s="28">
        <v>836</v>
      </c>
      <c r="C22" s="28" t="str">
        <f>VLOOKUP(B22,'[1]LISTADO ATM'!$A$2:$B$821,2,0)</f>
        <v xml:space="preserve">ATM UNP Plaza Luperón </v>
      </c>
      <c r="D22" s="15" t="s">
        <v>10</v>
      </c>
      <c r="E22" s="32">
        <v>3335875598</v>
      </c>
    </row>
    <row r="23" spans="1:5" ht="18" x14ac:dyDescent="0.25">
      <c r="A23" s="33" t="str">
        <f>VLOOKUP(B23,'[1]LISTADO ATM'!$A$2:$C$821,3,0)</f>
        <v>DISTRITO NACIONAL</v>
      </c>
      <c r="B23" s="28">
        <v>415</v>
      </c>
      <c r="C23" s="28" t="str">
        <f>VLOOKUP(B23,'[1]LISTADO ATM'!$A$2:$B$821,2,0)</f>
        <v xml:space="preserve">ATM Autobanco San Martín I </v>
      </c>
      <c r="D23" s="15" t="s">
        <v>10</v>
      </c>
      <c r="E23" s="32">
        <v>3335875693</v>
      </c>
    </row>
    <row r="24" spans="1:5" ht="18" x14ac:dyDescent="0.25">
      <c r="A24" s="33" t="str">
        <f>VLOOKUP(B24,'[1]LISTADO ATM'!$A$2:$C$821,3,0)</f>
        <v>DISTRITO NACIONAL</v>
      </c>
      <c r="B24" s="28">
        <v>416</v>
      </c>
      <c r="C24" s="28" t="str">
        <f>VLOOKUP(B24,'[1]LISTADO ATM'!$A$2:$B$821,2,0)</f>
        <v xml:space="preserve">ATM Autobanco San Martín II </v>
      </c>
      <c r="D24" s="15" t="s">
        <v>10</v>
      </c>
      <c r="E24" s="32">
        <v>3335875694</v>
      </c>
    </row>
    <row r="25" spans="1:5" ht="18" x14ac:dyDescent="0.25">
      <c r="A25" s="33" t="str">
        <f>VLOOKUP(B25,'[1]LISTADO ATM'!$A$2:$C$821,3,0)</f>
        <v>DISTRITO NACIONAL</v>
      </c>
      <c r="B25" s="28">
        <v>949</v>
      </c>
      <c r="C25" s="28" t="str">
        <f>VLOOKUP(B25,'[1]LISTADO ATM'!$A$2:$B$821,2,0)</f>
        <v xml:space="preserve">ATM S/M Bravo San Isidro Coral Mall </v>
      </c>
      <c r="D25" s="15" t="s">
        <v>10</v>
      </c>
      <c r="E25" s="32">
        <v>3335875695</v>
      </c>
    </row>
    <row r="26" spans="1:5" ht="18.75" thickBot="1" x14ac:dyDescent="0.3">
      <c r="A26" s="33" t="str">
        <f>VLOOKUP(B26,'[1]LISTADO ATM'!$A$2:$C$821,3,0)</f>
        <v>DISTRITO NACIONAL</v>
      </c>
      <c r="B26" s="28">
        <v>698</v>
      </c>
      <c r="C26" s="28" t="str">
        <f>VLOOKUP(B26,'[1]LISTADO ATM'!$A$2:$B$821,2,0)</f>
        <v>ATM Parador Bellamar</v>
      </c>
      <c r="D26" s="15" t="s">
        <v>10</v>
      </c>
      <c r="E26" s="32">
        <v>3335875191</v>
      </c>
    </row>
    <row r="27" spans="1:5" ht="18.75" thickBot="1" x14ac:dyDescent="0.3">
      <c r="A27" s="34" t="s">
        <v>11</v>
      </c>
      <c r="B27" s="40">
        <f>COUNT(B19:B26)</f>
        <v>8</v>
      </c>
      <c r="C27" s="14"/>
      <c r="D27" s="14"/>
      <c r="E27" s="14"/>
    </row>
    <row r="28" spans="1:5" ht="15.75" thickBot="1" x14ac:dyDescent="0.3">
      <c r="B28" s="5"/>
      <c r="E28" s="5"/>
    </row>
    <row r="29" spans="1:5" ht="18.75" thickBot="1" x14ac:dyDescent="0.3">
      <c r="A29" s="45" t="s">
        <v>20</v>
      </c>
      <c r="B29" s="46"/>
      <c r="C29" s="46"/>
      <c r="D29" s="46"/>
      <c r="E29" s="47"/>
    </row>
    <row r="30" spans="1:5" ht="18" x14ac:dyDescent="0.25">
      <c r="A30" s="2" t="s">
        <v>5</v>
      </c>
      <c r="B30" s="12" t="s">
        <v>6</v>
      </c>
      <c r="C30" s="2" t="s">
        <v>7</v>
      </c>
      <c r="D30" s="2" t="s">
        <v>8</v>
      </c>
      <c r="E30" s="12" t="s">
        <v>9</v>
      </c>
    </row>
    <row r="31" spans="1:5" ht="19.5" customHeight="1" x14ac:dyDescent="0.25">
      <c r="A31" s="19" t="str">
        <f>VLOOKUP(B31,'[1]LISTADO ATM'!$A$2:$C$821,3,0)</f>
        <v>DISTRITO NACIONAL</v>
      </c>
      <c r="B31" s="28">
        <v>359</v>
      </c>
      <c r="C31" s="32" t="str">
        <f>VLOOKUP(B31,'[1]LISTADO ATM'!$A$2:$B$821,2,0)</f>
        <v>ATM S/M Bravo Ozama</v>
      </c>
      <c r="D31" s="29" t="s">
        <v>19</v>
      </c>
      <c r="E31" s="32">
        <v>3335871834</v>
      </c>
    </row>
    <row r="32" spans="1:5" ht="18" x14ac:dyDescent="0.25">
      <c r="A32" s="33" t="str">
        <f>VLOOKUP(B32,'[1]LISTADO ATM'!$A$2:$C$821,3,0)</f>
        <v>DISTRITO NACIONAL</v>
      </c>
      <c r="B32" s="28">
        <v>719</v>
      </c>
      <c r="C32" s="28" t="str">
        <f>VLOOKUP(B32,'[1]LISTADO ATM'!$A$2:$B$821,2,0)</f>
        <v xml:space="preserve">ATM Ayuntamiento Municipal San Luís </v>
      </c>
      <c r="D32" s="29" t="s">
        <v>19</v>
      </c>
      <c r="E32" s="32" t="s">
        <v>32</v>
      </c>
    </row>
    <row r="33" spans="1:5" ht="19.5" customHeight="1" x14ac:dyDescent="0.25">
      <c r="A33" s="19" t="str">
        <f>VLOOKUP(B33,'[1]LISTADO ATM'!$A$2:$C$821,3,0)</f>
        <v>DISTRITO NACIONAL</v>
      </c>
      <c r="B33" s="28">
        <v>443</v>
      </c>
      <c r="C33" s="32" t="str">
        <f>VLOOKUP(B33,'[1]LISTADO ATM'!$A$2:$B$821,2,0)</f>
        <v xml:space="preserve">ATM Edificio San Rafael </v>
      </c>
      <c r="D33" s="28" t="s">
        <v>19</v>
      </c>
      <c r="E33" s="32" t="s">
        <v>22</v>
      </c>
    </row>
    <row r="34" spans="1:5" ht="18" x14ac:dyDescent="0.25">
      <c r="A34" s="33" t="str">
        <f>VLOOKUP(B34,'[1]LISTADO ATM'!$A$2:$C$821,3,0)</f>
        <v>DISTRITO NACIONAL</v>
      </c>
      <c r="B34" s="28">
        <v>539</v>
      </c>
      <c r="C34" s="28" t="str">
        <f>VLOOKUP(B34,'[1]LISTADO ATM'!$A$2:$B$821,2,0)</f>
        <v>ATM S/M La Cadena Los Proceres</v>
      </c>
      <c r="D34" s="28" t="s">
        <v>19</v>
      </c>
      <c r="E34" s="32">
        <v>3335873914</v>
      </c>
    </row>
    <row r="35" spans="1:5" ht="18" x14ac:dyDescent="0.25">
      <c r="A35" s="33" t="str">
        <f>VLOOKUP(B35,'[1]LISTADO ATM'!$A$2:$C$821,3,0)</f>
        <v>DISTRITO NACIONAL</v>
      </c>
      <c r="B35" s="28">
        <v>147</v>
      </c>
      <c r="C35" s="28" t="str">
        <f>VLOOKUP(B35,'[1]LISTADO ATM'!$A$2:$B$821,2,0)</f>
        <v xml:space="preserve">ATM Kiosco Megacentro I </v>
      </c>
      <c r="D35" s="28" t="s">
        <v>19</v>
      </c>
      <c r="E35" s="32" t="s">
        <v>24</v>
      </c>
    </row>
    <row r="36" spans="1:5" ht="19.5" customHeight="1" x14ac:dyDescent="0.25">
      <c r="A36" s="19" t="str">
        <f>VLOOKUP(B36,'[1]LISTADO ATM'!$A$2:$C$821,3,0)</f>
        <v>DISTRITO NACIONAL</v>
      </c>
      <c r="B36" s="28">
        <v>162</v>
      </c>
      <c r="C36" s="32" t="str">
        <f>VLOOKUP(B36,'[1]LISTADO ATM'!$A$2:$B$821,2,0)</f>
        <v xml:space="preserve">ATM Oficina Tiradentes I </v>
      </c>
      <c r="D36" s="28" t="s">
        <v>19</v>
      </c>
      <c r="E36" s="32">
        <v>3335875599</v>
      </c>
    </row>
    <row r="37" spans="1:5" ht="19.5" customHeight="1" x14ac:dyDescent="0.25">
      <c r="A37" s="19" t="str">
        <f>VLOOKUP(B37,'[1]LISTADO ATM'!$A$2:$C$821,3,0)</f>
        <v>DISTRITO NACIONAL</v>
      </c>
      <c r="B37" s="28">
        <v>915</v>
      </c>
      <c r="C37" s="32" t="str">
        <f>VLOOKUP(B37,'[1]LISTADO ATM'!$A$2:$B$821,2,0)</f>
        <v xml:space="preserve">ATM Multicentro La Sirena Aut. Duarte </v>
      </c>
      <c r="D37" s="28" t="s">
        <v>19</v>
      </c>
      <c r="E37" s="32" t="s">
        <v>26</v>
      </c>
    </row>
    <row r="38" spans="1:5" ht="19.5" customHeight="1" x14ac:dyDescent="0.25">
      <c r="A38" s="19" t="str">
        <f>VLOOKUP(B38,'[1]LISTADO ATM'!$A$2:$C$821,3,0)</f>
        <v>DISTRITO NACIONAL</v>
      </c>
      <c r="B38" s="28">
        <v>149</v>
      </c>
      <c r="C38" s="32" t="str">
        <f>VLOOKUP(B38,'[1]LISTADO ATM'!$A$2:$B$821,2,0)</f>
        <v>ATM Estación Metro Concepción</v>
      </c>
      <c r="D38" s="28" t="s">
        <v>19</v>
      </c>
      <c r="E38" s="32" t="s">
        <v>27</v>
      </c>
    </row>
    <row r="39" spans="1:5" ht="19.5" customHeight="1" x14ac:dyDescent="0.25">
      <c r="A39" s="19" t="str">
        <f>VLOOKUP(B39,'[1]LISTADO ATM'!$A$2:$C$821,3,0)</f>
        <v>DISTRITO NACIONAL</v>
      </c>
      <c r="B39" s="28">
        <v>60</v>
      </c>
      <c r="C39" s="32" t="str">
        <f>VLOOKUP(B39,'[1]LISTADO ATM'!$A$2:$B$821,2,0)</f>
        <v xml:space="preserve">ATM Autobanco 27 de Febrero </v>
      </c>
      <c r="D39" s="28" t="s">
        <v>19</v>
      </c>
      <c r="E39" s="32" t="s">
        <v>28</v>
      </c>
    </row>
    <row r="40" spans="1:5" ht="19.5" customHeight="1" x14ac:dyDescent="0.25">
      <c r="A40" s="19" t="str">
        <f>VLOOKUP(B40,'[1]LISTADO ATM'!$A$2:$C$821,3,0)</f>
        <v>DISTRITO NACIONAL</v>
      </c>
      <c r="B40" s="28">
        <v>300</v>
      </c>
      <c r="C40" s="32" t="str">
        <f>VLOOKUP(B40,'[1]LISTADO ATM'!$A$2:$B$821,2,0)</f>
        <v xml:space="preserve">ATM S/M Aprezio Los Guaricanos </v>
      </c>
      <c r="D40" s="28" t="s">
        <v>19</v>
      </c>
      <c r="E40" s="32" t="s">
        <v>29</v>
      </c>
    </row>
    <row r="41" spans="1:5" ht="19.5" customHeight="1" x14ac:dyDescent="0.25">
      <c r="A41" s="19" t="str">
        <f>VLOOKUP(B41,'[1]LISTADO ATM'!$A$2:$C$821,3,0)</f>
        <v>DISTRITO NACIONAL</v>
      </c>
      <c r="B41" s="28">
        <v>239</v>
      </c>
      <c r="C41" s="32" t="str">
        <f>VLOOKUP(B41,'[1]LISTADO ATM'!$A$2:$B$821,2,0)</f>
        <v xml:space="preserve">ATM Autobanco Charles de Gaulle </v>
      </c>
      <c r="D41" s="28" t="s">
        <v>19</v>
      </c>
      <c r="E41" s="32" t="s">
        <v>30</v>
      </c>
    </row>
    <row r="42" spans="1:5" ht="19.5" customHeight="1" x14ac:dyDescent="0.25">
      <c r="A42" s="19" t="str">
        <f>VLOOKUP(B42,'[1]LISTADO ATM'!$A$2:$C$821,3,0)</f>
        <v>DISTRITO NACIONAL</v>
      </c>
      <c r="B42" s="28">
        <v>180</v>
      </c>
      <c r="C42" s="32" t="str">
        <f>VLOOKUP(B42,'[1]LISTADO ATM'!$A$2:$B$821,2,0)</f>
        <v xml:space="preserve">ATM Megacentro II </v>
      </c>
      <c r="D42" s="28" t="s">
        <v>19</v>
      </c>
      <c r="E42" s="32" t="s">
        <v>31</v>
      </c>
    </row>
    <row r="43" spans="1:5" ht="19.5" customHeight="1" x14ac:dyDescent="0.25">
      <c r="A43" s="19" t="str">
        <f>VLOOKUP(B43,'[1]LISTADO ATM'!$A$2:$C$821,3,0)</f>
        <v>DISTRITO NACIONAL</v>
      </c>
      <c r="B43" s="28">
        <v>115</v>
      </c>
      <c r="C43" s="32" t="str">
        <f>VLOOKUP(B43,'[1]LISTADO ATM'!$A$2:$B$821,2,0)</f>
        <v xml:space="preserve">ATM Oficina Megacentro I </v>
      </c>
      <c r="D43" s="28" t="s">
        <v>19</v>
      </c>
      <c r="E43" s="32">
        <v>3335874436</v>
      </c>
    </row>
    <row r="44" spans="1:5" ht="19.5" customHeight="1" x14ac:dyDescent="0.25">
      <c r="A44" s="19" t="str">
        <f>VLOOKUP(B44,'[1]LISTADO ATM'!$A$2:$C$821,3,0)</f>
        <v>DISTRITO NACIONAL</v>
      </c>
      <c r="B44" s="28">
        <v>622</v>
      </c>
      <c r="C44" s="32" t="str">
        <f>VLOOKUP(B44,'[1]LISTADO ATM'!$A$2:$B$821,2,0)</f>
        <v xml:space="preserve">ATM Ayuntamiento D.N. </v>
      </c>
      <c r="D44" s="28" t="s">
        <v>19</v>
      </c>
      <c r="E44" s="32">
        <v>3335875195</v>
      </c>
    </row>
    <row r="45" spans="1:5" ht="19.5" customHeight="1" x14ac:dyDescent="0.25">
      <c r="A45" s="19" t="str">
        <f>VLOOKUP(B45,'[1]LISTADO ATM'!$A$2:$C$821,3,0)</f>
        <v>ESTE</v>
      </c>
      <c r="B45" s="28">
        <v>495</v>
      </c>
      <c r="C45" s="32" t="str">
        <f>VLOOKUP(B45,'[1]LISTADO ATM'!$A$2:$B$821,2,0)</f>
        <v>ATM Cemento PANAM</v>
      </c>
      <c r="D45" s="28" t="s">
        <v>19</v>
      </c>
      <c r="E45" s="32">
        <v>3335875369</v>
      </c>
    </row>
    <row r="46" spans="1:5" ht="19.5" customHeight="1" x14ac:dyDescent="0.25">
      <c r="A46" s="19" t="str">
        <f>VLOOKUP(B46,'[1]LISTADO ATM'!$A$2:$C$821,3,0)</f>
        <v>DISTRITO NACIONAL</v>
      </c>
      <c r="B46" s="28">
        <v>327</v>
      </c>
      <c r="C46" s="32" t="str">
        <f>VLOOKUP(B46,'[1]LISTADO ATM'!$A$2:$B$821,2,0)</f>
        <v xml:space="preserve">ATM UNP CCN (Nacional 27 de Febrero) </v>
      </c>
      <c r="D46" s="28" t="s">
        <v>19</v>
      </c>
      <c r="E46" s="41">
        <v>3335875696</v>
      </c>
    </row>
    <row r="47" spans="1:5" ht="19.5" customHeight="1" x14ac:dyDescent="0.25">
      <c r="A47" s="19" t="str">
        <f>VLOOKUP(B47,'[1]LISTADO ATM'!$A$2:$C$821,3,0)</f>
        <v>NORTE</v>
      </c>
      <c r="B47" s="28">
        <v>496</v>
      </c>
      <c r="C47" s="32" t="str">
        <f>VLOOKUP(B47,'[1]LISTADO ATM'!$A$2:$B$821,2,0)</f>
        <v xml:space="preserve">ATM Multicentro La Sirena Bonao </v>
      </c>
      <c r="D47" s="28" t="s">
        <v>19</v>
      </c>
      <c r="E47" s="41">
        <v>3335875697</v>
      </c>
    </row>
    <row r="48" spans="1:5" ht="19.5" customHeight="1" x14ac:dyDescent="0.25">
      <c r="A48" s="19" t="str">
        <f>VLOOKUP(B48,'[1]LISTADO ATM'!$A$2:$C$821,3,0)</f>
        <v>SUR</v>
      </c>
      <c r="B48" s="28">
        <v>781</v>
      </c>
      <c r="C48" s="32" t="str">
        <f>VLOOKUP(B48,'[1]LISTADO ATM'!$A$2:$B$821,2,0)</f>
        <v xml:space="preserve">ATM Estación Isla Barahona </v>
      </c>
      <c r="D48" s="28" t="s">
        <v>19</v>
      </c>
      <c r="E48" s="41">
        <v>3335875698</v>
      </c>
    </row>
    <row r="49" spans="1:5" ht="19.5" customHeight="1" thickBot="1" x14ac:dyDescent="0.3">
      <c r="A49" s="19" t="str">
        <f>VLOOKUP(B49,'[1]LISTADO ATM'!$A$2:$C$821,3,0)</f>
        <v>SUR</v>
      </c>
      <c r="B49" s="28">
        <v>873</v>
      </c>
      <c r="C49" s="32" t="str">
        <f>VLOOKUP(B49,'[1]LISTADO ATM'!$A$2:$B$821,2,0)</f>
        <v xml:space="preserve">ATM Centro de Caja San Cristóbal II </v>
      </c>
      <c r="D49" s="28" t="s">
        <v>19</v>
      </c>
      <c r="E49" s="41">
        <v>3335875719</v>
      </c>
    </row>
    <row r="50" spans="1:5" ht="18.75" thickBot="1" x14ac:dyDescent="0.3">
      <c r="A50" s="3"/>
      <c r="B50" s="40">
        <f>COUNT(B31:B49)</f>
        <v>19</v>
      </c>
      <c r="C50" s="14"/>
      <c r="D50" s="35"/>
      <c r="E50" s="36"/>
    </row>
    <row r="51" spans="1:5" ht="15.75" thickBot="1" x14ac:dyDescent="0.3">
      <c r="B51" s="5"/>
      <c r="E51" s="5"/>
    </row>
    <row r="52" spans="1:5" ht="18" x14ac:dyDescent="0.25">
      <c r="A52" s="52" t="s">
        <v>13</v>
      </c>
      <c r="B52" s="53"/>
      <c r="C52" s="53"/>
      <c r="D52" s="53"/>
      <c r="E52" s="54"/>
    </row>
    <row r="53" spans="1:5" ht="18" x14ac:dyDescent="0.25">
      <c r="A53" s="2" t="s">
        <v>5</v>
      </c>
      <c r="B53" s="12" t="s">
        <v>6</v>
      </c>
      <c r="C53" s="4" t="s">
        <v>7</v>
      </c>
      <c r="D53" s="18" t="s">
        <v>8</v>
      </c>
      <c r="E53" s="12" t="s">
        <v>9</v>
      </c>
    </row>
    <row r="54" spans="1:5" ht="19.5" customHeight="1" x14ac:dyDescent="0.25">
      <c r="A54" s="19" t="str">
        <f>VLOOKUP(B54,'[1]LISTADO ATM'!$A$2:$C$821,3,0)</f>
        <v>NORTE</v>
      </c>
      <c r="B54" s="28">
        <v>944</v>
      </c>
      <c r="C54" s="32" t="str">
        <f>VLOOKUP(B54,'[1]LISTADO ATM'!$A$2:$B$821,2,0)</f>
        <v xml:space="preserve">ATM UNP Mao </v>
      </c>
      <c r="D54" s="38" t="s">
        <v>23</v>
      </c>
      <c r="E54" s="32">
        <v>3335874088</v>
      </c>
    </row>
    <row r="55" spans="1:5" ht="19.5" customHeight="1" x14ac:dyDescent="0.25">
      <c r="A55" s="19" t="str">
        <f>VLOOKUP(B55,'[1]LISTADO ATM'!$A$2:$C$821,3,0)</f>
        <v>NORTE</v>
      </c>
      <c r="B55" s="28">
        <v>431</v>
      </c>
      <c r="C55" s="32" t="str">
        <f>VLOOKUP(B55,'[1]LISTADO ATM'!$A$2:$B$821,2,0)</f>
        <v xml:space="preserve">ATM Autoservicio Sol (Santiago) </v>
      </c>
      <c r="D55" s="38" t="s">
        <v>23</v>
      </c>
      <c r="E55" s="32">
        <v>3335875039</v>
      </c>
    </row>
    <row r="56" spans="1:5" ht="19.5" customHeight="1" x14ac:dyDescent="0.25">
      <c r="A56" s="19" t="str">
        <f>VLOOKUP(B56,'[1]LISTADO ATM'!$A$2:$C$821,3,0)</f>
        <v>DISTRITO NACIONAL</v>
      </c>
      <c r="B56" s="28">
        <v>70</v>
      </c>
      <c r="C56" s="32" t="str">
        <f>VLOOKUP(B56,'[1]LISTADO ATM'!$A$2:$B$821,2,0)</f>
        <v xml:space="preserve">ATM Autoservicio Plaza Lama Zona Oriental </v>
      </c>
      <c r="D56" s="38" t="s">
        <v>23</v>
      </c>
      <c r="E56" s="32">
        <v>3335871892</v>
      </c>
    </row>
    <row r="57" spans="1:5" ht="19.5" customHeight="1" x14ac:dyDescent="0.25">
      <c r="A57" s="19" t="str">
        <f>VLOOKUP(B57,'[1]LISTADO ATM'!$A$2:$C$821,3,0)</f>
        <v>SUR</v>
      </c>
      <c r="B57" s="28">
        <v>44</v>
      </c>
      <c r="C57" s="32" t="str">
        <f>VLOOKUP(B57,'[1]LISTADO ATM'!$A$2:$B$821,2,0)</f>
        <v xml:space="preserve">ATM Oficina Pedernales </v>
      </c>
      <c r="D57" s="38" t="s">
        <v>23</v>
      </c>
      <c r="E57" s="32">
        <v>3335875700</v>
      </c>
    </row>
    <row r="58" spans="1:5" ht="19.5" customHeight="1" x14ac:dyDescent="0.25">
      <c r="A58" s="19" t="str">
        <f>VLOOKUP(B58,'[1]LISTADO ATM'!$A$2:$C$821,3,0)</f>
        <v>DISTRITO NACIONAL</v>
      </c>
      <c r="B58" s="28">
        <v>410</v>
      </c>
      <c r="C58" s="32" t="str">
        <f>VLOOKUP(B58,'[1]LISTADO ATM'!$A$2:$B$821,2,0)</f>
        <v xml:space="preserve">ATM Oficina Las Palmas de Herrera II </v>
      </c>
      <c r="D58" s="38" t="s">
        <v>23</v>
      </c>
      <c r="E58" s="32">
        <v>3335875720</v>
      </c>
    </row>
    <row r="59" spans="1:5" ht="19.5" customHeight="1" x14ac:dyDescent="0.25">
      <c r="A59" s="19" t="str">
        <f>VLOOKUP(B59,'[1]LISTADO ATM'!$A$2:$C$821,3,0)</f>
        <v>DISTRITO NACIONAL</v>
      </c>
      <c r="B59" s="28">
        <v>312</v>
      </c>
      <c r="C59" s="32" t="str">
        <f>VLOOKUP(B59,'[1]LISTADO ATM'!$A$2:$B$821,2,0)</f>
        <v xml:space="preserve">ATM Oficina Tiradentes II (Naco) </v>
      </c>
      <c r="D59" s="38" t="s">
        <v>23</v>
      </c>
      <c r="E59" s="32">
        <v>3335875721</v>
      </c>
    </row>
    <row r="60" spans="1:5" ht="19.5" customHeight="1" x14ac:dyDescent="0.25">
      <c r="A60" s="19" t="str">
        <f>VLOOKUP(B60,'[1]LISTADO ATM'!$A$2:$C$821,3,0)</f>
        <v>ESTE</v>
      </c>
      <c r="B60" s="28">
        <v>158</v>
      </c>
      <c r="C60" s="32" t="str">
        <f>VLOOKUP(B60,'[1]LISTADO ATM'!$A$2:$B$821,2,0)</f>
        <v xml:space="preserve">ATM Oficina Romana Norte </v>
      </c>
      <c r="D60" s="38" t="s">
        <v>23</v>
      </c>
      <c r="E60" s="32">
        <v>3335875722</v>
      </c>
    </row>
    <row r="61" spans="1:5" ht="19.5" customHeight="1" x14ac:dyDescent="0.25">
      <c r="A61" s="19" t="str">
        <f>VLOOKUP(B61,'[1]LISTADO ATM'!$A$2:$C$821,3,0)</f>
        <v>SUR</v>
      </c>
      <c r="B61" s="28">
        <v>5</v>
      </c>
      <c r="C61" s="32" t="str">
        <f>VLOOKUP(B61,'[1]LISTADO ATM'!$A$2:$B$821,2,0)</f>
        <v>ATM Oficina Autoservicio Villa Ofelia (San Juan)</v>
      </c>
      <c r="D61" s="37" t="s">
        <v>21</v>
      </c>
      <c r="E61" s="32">
        <v>3335871949</v>
      </c>
    </row>
    <row r="62" spans="1:5" ht="19.5" customHeight="1" x14ac:dyDescent="0.25">
      <c r="A62" s="19" t="str">
        <f>VLOOKUP(B62,'[1]LISTADO ATM'!$A$2:$C$821,3,0)</f>
        <v>DISTRITO NACIONAL</v>
      </c>
      <c r="B62" s="28">
        <v>816</v>
      </c>
      <c r="C62" s="32" t="str">
        <f>VLOOKUP(B62,'[1]LISTADO ATM'!$A$2:$B$821,2,0)</f>
        <v xml:space="preserve">ATM Oficina Pedro Brand </v>
      </c>
      <c r="D62" s="37" t="s">
        <v>21</v>
      </c>
      <c r="E62" s="32">
        <v>3335871813</v>
      </c>
    </row>
    <row r="63" spans="1:5" ht="19.5" customHeight="1" x14ac:dyDescent="0.25">
      <c r="A63" s="19" t="str">
        <f>VLOOKUP(B63,'[1]LISTADO ATM'!$A$2:$C$821,3,0)</f>
        <v>DISTRITO NACIONAL</v>
      </c>
      <c r="B63" s="28">
        <v>54</v>
      </c>
      <c r="C63" s="32" t="str">
        <f>VLOOKUP(B63,'[1]LISTADO ATM'!$A$2:$B$821,2,0)</f>
        <v xml:space="preserve">ATM Autoservicio Galería 360 </v>
      </c>
      <c r="D63" s="37" t="s">
        <v>21</v>
      </c>
      <c r="E63" s="32">
        <v>3335872122</v>
      </c>
    </row>
    <row r="64" spans="1:5" ht="19.5" customHeight="1" thickBot="1" x14ac:dyDescent="0.3">
      <c r="A64" s="19" t="str">
        <f>VLOOKUP(B64,'[1]LISTADO ATM'!$A$2:$C$821,3,0)</f>
        <v>NORTE</v>
      </c>
      <c r="B64" s="28">
        <v>383</v>
      </c>
      <c r="C64" s="32" t="str">
        <f>VLOOKUP(B64,'[1]LISTADO ATM'!$A$2:$B$821,2,0)</f>
        <v>ATM S/M Daniel (Dajabón)</v>
      </c>
      <c r="D64" s="37" t="s">
        <v>21</v>
      </c>
      <c r="E64" s="32">
        <v>3335874839</v>
      </c>
    </row>
    <row r="65" spans="1:5" ht="18.75" thickBot="1" x14ac:dyDescent="0.3">
      <c r="A65" s="3" t="s">
        <v>11</v>
      </c>
      <c r="B65" s="40">
        <f>COUNT(B54:B64)</f>
        <v>11</v>
      </c>
      <c r="C65" s="14"/>
      <c r="D65" s="17"/>
      <c r="E65" s="17"/>
    </row>
    <row r="66" spans="1:5" ht="15.75" thickBot="1" x14ac:dyDescent="0.3">
      <c r="B66" s="5"/>
      <c r="E66" s="5"/>
    </row>
    <row r="67" spans="1:5" ht="18.75" thickBot="1" x14ac:dyDescent="0.3">
      <c r="A67" s="48" t="s">
        <v>12</v>
      </c>
      <c r="B67" s="49"/>
      <c r="C67" t="s">
        <v>18</v>
      </c>
      <c r="D67" s="5"/>
      <c r="E67" s="5"/>
    </row>
    <row r="68" spans="1:5" ht="18.75" thickBot="1" x14ac:dyDescent="0.3">
      <c r="A68" s="70">
        <f>+B27+B50+B65</f>
        <v>38</v>
      </c>
      <c r="B68" s="71"/>
    </row>
    <row r="69" spans="1:5" ht="15.75" thickBot="1" x14ac:dyDescent="0.3">
      <c r="B69" s="5"/>
      <c r="E69" s="5"/>
    </row>
    <row r="70" spans="1:5" ht="18.75" customHeight="1" thickBot="1" x14ac:dyDescent="0.3">
      <c r="A70" s="45" t="s">
        <v>15</v>
      </c>
      <c r="B70" s="46"/>
      <c r="C70" s="46"/>
      <c r="D70" s="46"/>
      <c r="E70" s="47"/>
    </row>
    <row r="71" spans="1:5" ht="18" x14ac:dyDescent="0.25">
      <c r="A71" s="6" t="s">
        <v>5</v>
      </c>
      <c r="B71" s="6" t="s">
        <v>6</v>
      </c>
      <c r="C71" s="4" t="s">
        <v>7</v>
      </c>
      <c r="D71" s="50" t="s">
        <v>8</v>
      </c>
      <c r="E71" s="51"/>
    </row>
    <row r="72" spans="1:5" ht="18" x14ac:dyDescent="0.25">
      <c r="A72" s="28" t="str">
        <f>VLOOKUP(B72,'[1]LISTADO ATM'!$A$2:$C$821,3,0)</f>
        <v>ESTE</v>
      </c>
      <c r="B72" s="28">
        <v>923</v>
      </c>
      <c r="C72" s="28" t="str">
        <f>VLOOKUP(B72,'[1]LISTADO ATM'!$A$2:$B$821,2,0)</f>
        <v xml:space="preserve">ATM Agroindustrial San Pedro de Macorís </v>
      </c>
      <c r="D72" s="43" t="s">
        <v>17</v>
      </c>
      <c r="E72" s="44"/>
    </row>
    <row r="73" spans="1:5" ht="17.25" customHeight="1" x14ac:dyDescent="0.25">
      <c r="A73" s="28" t="str">
        <f>VLOOKUP(B73,'[1]LISTADO ATM'!$A$2:$C$821,3,0)</f>
        <v>NORTE</v>
      </c>
      <c r="B73" s="28">
        <v>94</v>
      </c>
      <c r="C73" s="28" t="str">
        <f>VLOOKUP(B73,'[1]LISTADO ATM'!$A$2:$B$821,2,0)</f>
        <v xml:space="preserve">ATM Centro de Caja Porvenir (San Francisco) </v>
      </c>
      <c r="D73" s="43" t="s">
        <v>17</v>
      </c>
      <c r="E73" s="44"/>
    </row>
    <row r="74" spans="1:5" ht="17.25" customHeight="1" x14ac:dyDescent="0.25">
      <c r="A74" s="28" t="str">
        <f>VLOOKUP(B74,'[1]LISTADO ATM'!$A$2:$C$821,3,0)</f>
        <v>ESTE</v>
      </c>
      <c r="B74" s="28">
        <v>843</v>
      </c>
      <c r="C74" s="28" t="str">
        <f>VLOOKUP(B74,'[1]LISTADO ATM'!$A$2:$B$821,2,0)</f>
        <v xml:space="preserve">ATM Oficina Romana Centro </v>
      </c>
      <c r="D74" s="43" t="s">
        <v>17</v>
      </c>
      <c r="E74" s="44"/>
    </row>
    <row r="75" spans="1:5" ht="17.25" customHeight="1" x14ac:dyDescent="0.25">
      <c r="A75" s="28" t="str">
        <f>VLOOKUP(B75,'[1]LISTADO ATM'!$A$2:$C$821,3,0)</f>
        <v>SUR</v>
      </c>
      <c r="B75" s="28">
        <v>182</v>
      </c>
      <c r="C75" s="28" t="str">
        <f>VLOOKUP(B75,'[1]LISTADO ATM'!$A$2:$B$821,2,0)</f>
        <v xml:space="preserve">ATM Barahona Comb </v>
      </c>
      <c r="D75" s="43" t="s">
        <v>17</v>
      </c>
      <c r="E75" s="44"/>
    </row>
    <row r="76" spans="1:5" ht="17.25" customHeight="1" x14ac:dyDescent="0.25">
      <c r="A76" s="28" t="str">
        <f>VLOOKUP(B76,'[1]LISTADO ATM'!$A$2:$C$821,3,0)</f>
        <v>DISTRITO NACIONAL</v>
      </c>
      <c r="B76" s="28">
        <v>235</v>
      </c>
      <c r="C76" s="28" t="str">
        <f>VLOOKUP(B76,'[1]LISTADO ATM'!$A$2:$B$821,2,0)</f>
        <v xml:space="preserve">ATM Oficina Multicentro La Sirena San Isidro </v>
      </c>
      <c r="D76" s="43" t="s">
        <v>17</v>
      </c>
      <c r="E76" s="44"/>
    </row>
    <row r="77" spans="1:5" ht="17.25" customHeight="1" x14ac:dyDescent="0.25">
      <c r="A77" s="28" t="str">
        <f>VLOOKUP(B77,'[1]LISTADO ATM'!$A$2:$C$821,3,0)</f>
        <v>DISTRITO NACIONAL</v>
      </c>
      <c r="B77" s="28">
        <v>363</v>
      </c>
      <c r="C77" s="28" t="str">
        <f>VLOOKUP(B77,'[1]LISTADO ATM'!$A$2:$B$821,2,0)</f>
        <v>ATM S/M Bravo Villa Mella</v>
      </c>
      <c r="D77" s="43" t="s">
        <v>17</v>
      </c>
      <c r="E77" s="44"/>
    </row>
    <row r="78" spans="1:5" ht="17.25" customHeight="1" x14ac:dyDescent="0.25">
      <c r="A78" s="28" t="str">
        <f>VLOOKUP(B78,'[1]LISTADO ATM'!$A$2:$C$821,3,0)</f>
        <v>ESTE</v>
      </c>
      <c r="B78" s="28">
        <v>429</v>
      </c>
      <c r="C78" s="28" t="str">
        <f>VLOOKUP(B78,'[1]LISTADO ATM'!$A$2:$B$821,2,0)</f>
        <v xml:space="preserve">ATM Oficina Jumbo La Romana </v>
      </c>
      <c r="D78" s="43" t="s">
        <v>17</v>
      </c>
      <c r="E78" s="44"/>
    </row>
    <row r="79" spans="1:5" ht="17.25" customHeight="1" x14ac:dyDescent="0.25">
      <c r="A79" s="28" t="str">
        <f>VLOOKUP(B79,'[1]LISTADO ATM'!$A$2:$C$821,3,0)</f>
        <v>SUR</v>
      </c>
      <c r="B79" s="28">
        <v>616</v>
      </c>
      <c r="C79" s="28" t="str">
        <f>VLOOKUP(B79,'[1]LISTADO ATM'!$A$2:$B$821,2,0)</f>
        <v xml:space="preserve">ATM 5ta. Brigada Barahona </v>
      </c>
      <c r="D79" s="43" t="s">
        <v>34</v>
      </c>
      <c r="E79" s="44"/>
    </row>
    <row r="80" spans="1:5" ht="17.25" customHeight="1" x14ac:dyDescent="0.25">
      <c r="A80" s="28" t="str">
        <f>VLOOKUP(B80,'[1]LISTADO ATM'!$A$2:$C$821,3,0)</f>
        <v>SUR</v>
      </c>
      <c r="B80" s="28">
        <v>733</v>
      </c>
      <c r="C80" s="28" t="str">
        <f>VLOOKUP(B80,'[1]LISTADO ATM'!$A$2:$B$821,2,0)</f>
        <v xml:space="preserve">ATM Zona Franca Perdenales </v>
      </c>
      <c r="D80" s="43" t="s">
        <v>17</v>
      </c>
      <c r="E80" s="44"/>
    </row>
    <row r="81" spans="1:5" ht="17.25" customHeight="1" x14ac:dyDescent="0.25">
      <c r="A81" s="28" t="str">
        <f>VLOOKUP(B81,'[1]LISTADO ATM'!$A$2:$C$821,3,0)</f>
        <v>NORTE</v>
      </c>
      <c r="B81" s="28">
        <v>741</v>
      </c>
      <c r="C81" s="28" t="str">
        <f>VLOOKUP(B81,'[1]LISTADO ATM'!$A$2:$B$821,2,0)</f>
        <v>ATM CURNE UASD San Francisco de Macorís</v>
      </c>
      <c r="D81" s="43" t="s">
        <v>17</v>
      </c>
      <c r="E81" s="44"/>
    </row>
    <row r="82" spans="1:5" ht="17.25" customHeight="1" x14ac:dyDescent="0.25">
      <c r="A82" s="28" t="str">
        <f>VLOOKUP(B82,'[1]LISTADO ATM'!$A$2:$C$821,3,0)</f>
        <v>SUR</v>
      </c>
      <c r="B82" s="28">
        <v>751</v>
      </c>
      <c r="C82" s="28" t="str">
        <f>VLOOKUP(B82,'[1]LISTADO ATM'!$A$2:$B$821,2,0)</f>
        <v>ATM Eco Petroleo Camilo</v>
      </c>
      <c r="D82" s="43" t="s">
        <v>17</v>
      </c>
      <c r="E82" s="44"/>
    </row>
    <row r="83" spans="1:5" ht="17.25" customHeight="1" x14ac:dyDescent="0.25">
      <c r="A83" s="28" t="str">
        <f>VLOOKUP(B83,'[1]LISTADO ATM'!$A$2:$C$821,3,0)</f>
        <v>DISTRITO NACIONAL</v>
      </c>
      <c r="B83" s="28">
        <v>883</v>
      </c>
      <c r="C83" s="28" t="str">
        <f>VLOOKUP(B83,'[1]LISTADO ATM'!$A$2:$B$821,2,0)</f>
        <v xml:space="preserve">ATM Oficina Filadelfia Plaza </v>
      </c>
      <c r="D83" s="43" t="s">
        <v>17</v>
      </c>
      <c r="E83" s="44"/>
    </row>
    <row r="84" spans="1:5" ht="17.25" customHeight="1" x14ac:dyDescent="0.25">
      <c r="A84" s="28" t="str">
        <f>VLOOKUP(B84,'[1]LISTADO ATM'!$A$2:$C$821,3,0)</f>
        <v>DISTRITO NACIONAL</v>
      </c>
      <c r="B84" s="28">
        <v>980</v>
      </c>
      <c r="C84" s="28" t="str">
        <f>VLOOKUP(B84,'[1]LISTADO ATM'!$A$2:$B$821,2,0)</f>
        <v xml:space="preserve">ATM Oficina Bella Vista Mall II </v>
      </c>
      <c r="D84" s="43" t="s">
        <v>17</v>
      </c>
      <c r="E84" s="44"/>
    </row>
    <row r="85" spans="1:5" ht="17.25" customHeight="1" x14ac:dyDescent="0.25">
      <c r="A85" s="28" t="str">
        <f>VLOOKUP(B85,'[1]LISTADO ATM'!$A$2:$C$821,3,0)</f>
        <v>NORTE</v>
      </c>
      <c r="B85" s="28">
        <v>903</v>
      </c>
      <c r="C85" s="28" t="str">
        <f>VLOOKUP(B85,'[1]LISTADO ATM'!$A$2:$B$821,2,0)</f>
        <v xml:space="preserve">ATM Oficina La Vega Real I </v>
      </c>
      <c r="D85" s="43" t="s">
        <v>34</v>
      </c>
      <c r="E85" s="44"/>
    </row>
    <row r="86" spans="1:5" ht="17.25" customHeight="1" x14ac:dyDescent="0.25">
      <c r="A86" s="28" t="str">
        <f>VLOOKUP(B86,'[1]LISTADO ATM'!$A$2:$C$821,3,0)</f>
        <v>DISTRITO NACIONAL</v>
      </c>
      <c r="B86" s="28">
        <v>850</v>
      </c>
      <c r="C86" s="28" t="str">
        <f>VLOOKUP(B86,'[1]LISTADO ATM'!$A$2:$B$821,2,0)</f>
        <v xml:space="preserve">ATM Hotel Be Live Hamaca </v>
      </c>
      <c r="D86" s="43" t="s">
        <v>17</v>
      </c>
      <c r="E86" s="44"/>
    </row>
    <row r="87" spans="1:5" ht="17.25" customHeight="1" x14ac:dyDescent="0.25">
      <c r="A87" s="28" t="str">
        <f>VLOOKUP(B87,'[1]LISTADO ATM'!$A$2:$C$821,3,0)</f>
        <v>DISTRITO NACIONAL</v>
      </c>
      <c r="B87" s="28">
        <v>580</v>
      </c>
      <c r="C87" s="28" t="str">
        <f>VLOOKUP(B87,'[1]LISTADO ATM'!$A$2:$B$821,2,0)</f>
        <v xml:space="preserve">ATM Edificio Propagas </v>
      </c>
      <c r="D87" s="43" t="s">
        <v>34</v>
      </c>
      <c r="E87" s="44"/>
    </row>
    <row r="88" spans="1:5" ht="17.25" customHeight="1" x14ac:dyDescent="0.25">
      <c r="A88" s="28" t="str">
        <f>VLOOKUP(B88,'[1]LISTADO ATM'!$A$2:$C$821,3,0)</f>
        <v>NORTE</v>
      </c>
      <c r="B88" s="28">
        <v>413</v>
      </c>
      <c r="C88" s="28" t="str">
        <f>VLOOKUP(B88,'[1]LISTADO ATM'!$A$2:$B$821,2,0)</f>
        <v xml:space="preserve">ATM UNP Las Galeras Samaná </v>
      </c>
      <c r="D88" s="43" t="s">
        <v>34</v>
      </c>
      <c r="E88" s="44"/>
    </row>
    <row r="89" spans="1:5" ht="17.25" customHeight="1" x14ac:dyDescent="0.25">
      <c r="A89" s="28" t="str">
        <f>VLOOKUP(B89,'[1]LISTADO ATM'!$A$2:$C$821,3,0)</f>
        <v>NORTE</v>
      </c>
      <c r="B89" s="28">
        <v>383</v>
      </c>
      <c r="C89" s="28" t="str">
        <f>VLOOKUP(B89,'[1]LISTADO ATM'!$A$2:$B$821,2,0)</f>
        <v>ATM S/M Daniel (Dajabón)</v>
      </c>
      <c r="D89" s="43" t="s">
        <v>34</v>
      </c>
      <c r="E89" s="44"/>
    </row>
    <row r="90" spans="1:5" ht="17.25" customHeight="1" x14ac:dyDescent="0.25">
      <c r="A90" s="28" t="str">
        <f>VLOOKUP(B90,'[1]LISTADO ATM'!$A$2:$C$821,3,0)</f>
        <v>DISTRITO NACIONAL</v>
      </c>
      <c r="B90" s="28">
        <v>377</v>
      </c>
      <c r="C90" s="28" t="str">
        <f>VLOOKUP(B90,'[1]LISTADO ATM'!$A$2:$B$821,2,0)</f>
        <v>ATM Estación del Metro Eduardo Brito</v>
      </c>
      <c r="D90" s="43" t="s">
        <v>17</v>
      </c>
      <c r="E90" s="44"/>
    </row>
    <row r="91" spans="1:5" ht="17.25" customHeight="1" x14ac:dyDescent="0.25">
      <c r="A91" s="28" t="str">
        <f>VLOOKUP(B91,'[1]LISTADO ATM'!$A$2:$C$821,3,0)</f>
        <v>DISTRITO NACIONAL</v>
      </c>
      <c r="B91" s="28">
        <v>194</v>
      </c>
      <c r="C91" s="28" t="str">
        <f>VLOOKUP(B91,'[1]LISTADO ATM'!$A$2:$B$821,2,0)</f>
        <v xml:space="preserve">ATM UNP Pantoja </v>
      </c>
      <c r="D91" s="43" t="s">
        <v>34</v>
      </c>
      <c r="E91" s="44"/>
    </row>
    <row r="92" spans="1:5" ht="17.25" customHeight="1" thickBot="1" x14ac:dyDescent="0.3">
      <c r="A92" s="28" t="str">
        <f>VLOOKUP(B92,'[1]LISTADO ATM'!$A$2:$C$821,3,0)</f>
        <v>NORTE</v>
      </c>
      <c r="B92" s="28">
        <v>93</v>
      </c>
      <c r="C92" s="28" t="str">
        <f>VLOOKUP(B92,'[1]LISTADO ATM'!$A$2:$B$821,2,0)</f>
        <v xml:space="preserve">ATM Oficina Cotuí </v>
      </c>
      <c r="D92" s="43" t="s">
        <v>34</v>
      </c>
      <c r="E92" s="44"/>
    </row>
    <row r="93" spans="1:5" ht="18.75" thickBot="1" x14ac:dyDescent="0.3">
      <c r="A93" s="3"/>
      <c r="B93" s="40">
        <f>COUNT(B72:B92)</f>
        <v>21</v>
      </c>
      <c r="C93" s="30"/>
      <c r="D93" s="30"/>
      <c r="E93" s="31"/>
    </row>
    <row r="98" spans="2:2" x14ac:dyDescent="0.25">
      <c r="B98" s="42"/>
    </row>
  </sheetData>
  <autoFilter ref="A53:E64">
    <sortState ref="A54:E65">
      <sortCondition ref="D53:D64"/>
    </sortState>
  </autoFilter>
  <mergeCells count="34">
    <mergeCell ref="D83:E83"/>
    <mergeCell ref="D84:E84"/>
    <mergeCell ref="D73:E73"/>
    <mergeCell ref="D72:E72"/>
    <mergeCell ref="D80:E80"/>
    <mergeCell ref="D81:E81"/>
    <mergeCell ref="D82:E82"/>
    <mergeCell ref="A1:E1"/>
    <mergeCell ref="A2:E2"/>
    <mergeCell ref="A7:E7"/>
    <mergeCell ref="C15:E15"/>
    <mergeCell ref="A12:E12"/>
    <mergeCell ref="C10:E10"/>
    <mergeCell ref="D87:E87"/>
    <mergeCell ref="D85:E85"/>
    <mergeCell ref="D86:E86"/>
    <mergeCell ref="A17:E17"/>
    <mergeCell ref="A67:B67"/>
    <mergeCell ref="A70:E70"/>
    <mergeCell ref="D71:E71"/>
    <mergeCell ref="A29:E29"/>
    <mergeCell ref="A52:E52"/>
    <mergeCell ref="A68:B68"/>
    <mergeCell ref="D79:E79"/>
    <mergeCell ref="D76:E76"/>
    <mergeCell ref="D77:E77"/>
    <mergeCell ref="D78:E78"/>
    <mergeCell ref="D75:E75"/>
    <mergeCell ref="D74:E74"/>
    <mergeCell ref="D91:E91"/>
    <mergeCell ref="D88:E88"/>
    <mergeCell ref="D89:E89"/>
    <mergeCell ref="D90:E90"/>
    <mergeCell ref="D92:E9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2021-05-05T10:04:01Z</dcterms:modified>
</cp:coreProperties>
</file>