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6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Hoja1!$A$30:$E$31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39" i="1"/>
  <c r="B49" i="1"/>
  <c r="B70" i="1"/>
  <c r="A38" i="1"/>
  <c r="C38" i="1"/>
  <c r="A64" i="1"/>
  <c r="A65" i="1"/>
  <c r="A66" i="1"/>
  <c r="A67" i="1"/>
  <c r="A68" i="1"/>
  <c r="A69" i="1"/>
  <c r="C64" i="1"/>
  <c r="C65" i="1"/>
  <c r="C66" i="1"/>
  <c r="C67" i="1"/>
  <c r="C68" i="1"/>
  <c r="C69" i="1"/>
  <c r="A60" i="1"/>
  <c r="A61" i="1"/>
  <c r="A62" i="1"/>
  <c r="A63" i="1"/>
  <c r="C60" i="1"/>
  <c r="C61" i="1"/>
  <c r="C62" i="1"/>
  <c r="C63" i="1"/>
  <c r="A48" i="1"/>
  <c r="C48" i="1"/>
  <c r="C59" i="1"/>
  <c r="A59" i="1"/>
  <c r="C58" i="1"/>
  <c r="A58" i="1"/>
  <c r="C57" i="1"/>
  <c r="A57" i="1"/>
  <c r="C56" i="1"/>
  <c r="A56" i="1"/>
  <c r="C47" i="1"/>
  <c r="A47" i="1"/>
  <c r="C46" i="1"/>
  <c r="A46" i="1"/>
  <c r="C45" i="1"/>
  <c r="A45" i="1"/>
  <c r="C44" i="1"/>
  <c r="A44" i="1"/>
  <c r="C43" i="1"/>
  <c r="A43" i="1"/>
  <c r="C37" i="1"/>
  <c r="A37" i="1"/>
  <c r="C36" i="1"/>
  <c r="A36" i="1"/>
  <c r="C35" i="1"/>
  <c r="A35" i="1"/>
  <c r="C34" i="1"/>
  <c r="A34" i="1"/>
  <c r="C33" i="1"/>
  <c r="A33" i="1"/>
  <c r="C32" i="1"/>
  <c r="A32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A52" i="1" l="1"/>
  <c r="F2" i="3"/>
</calcChain>
</file>

<file path=xl/sharedStrings.xml><?xml version="1.0" encoding="utf-8"?>
<sst xmlns="http://schemas.openxmlformats.org/spreadsheetml/2006/main" count="967" uniqueCount="36">
  <si>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</si>
  <si>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</si>
  <si>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</si>
  <si>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</si>
  <si>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</si>
  <si>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</si>
  <si>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</si>
  <si>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</si>
  <si>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</si>
  <si>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</si>
  <si>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</si>
  <si>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</si>
  <si>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</si>
  <si>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</si>
  <si>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</si>
  <si>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</si>
  <si>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</si>
  <si>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</si>
  <si>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</si>
  <si>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</si>
  <si>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</si>
  <si>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Solucionado</t>
  </si>
  <si>
    <t>3335872127</t>
  </si>
  <si>
    <t>3335872172</t>
  </si>
  <si>
    <t>3335872152</t>
  </si>
  <si>
    <t>Abastecido</t>
  </si>
  <si>
    <t>3335877029</t>
  </si>
  <si>
    <t>3335877122 </t>
  </si>
  <si>
    <t>GAVETA DE DEPOSITO LLENA</t>
  </si>
  <si>
    <t>3335877135</t>
  </si>
  <si>
    <t>3335877134</t>
  </si>
  <si>
    <t>3335877133</t>
  </si>
  <si>
    <t>3335877125</t>
  </si>
  <si>
    <t>GAVETA DE RECHAZO LLENA</t>
  </si>
  <si>
    <t>3335877107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</si>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</sst>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9"/>
      <tableStyleElement type="headerRow" dxfId="118"/>
      <tableStyleElement type="totalRow" dxfId="117"/>
      <tableStyleElement type="firstColumn" dxfId="116"/>
      <tableStyleElement type="lastColumn" dxfId="115"/>
      <tableStyleElement type="firstRowStripe" dxfId="114"/>
      <tableStyleElement type="firstColumnStripe" dxfId="1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zoomScale="80" zoomScaleNormal="80" workbookViewId="0">
      <selection activeCell="B29" sqref="B29"/>
    </sheetView>
  </sheetViews>
  <sheetFormatPr baseColWidth="10" defaultColWidth="23.42578125" defaultRowHeight="15" x14ac:dyDescent="0.25"/>
  <cols>
    <col min="1" max="1" width="27.140625" bestFit="1" customWidth="1"/>
    <col min="2" max="2" width="18.28515625" bestFit="1" customWidth="1"/>
    <col min="3" max="3" width="54.7109375" bestFit="1" customWidth="1"/>
    <col min="4" max="4" width="39.28515625" bestFit="1" customWidth="1"/>
    <col min="5" max="5" width="18.5703125" bestFit="1" customWidth="1"/>
    <col min="6" max="6" width="24.7109375" customWidth="1"/>
  </cols>
  <sheetData>
    <row r="1" spans="1:5" ht="22.5" customHeight="1" x14ac:dyDescent="0.25">
      <c r="A1" s="57" t="s">
        <v>1</v>
      </c>
      <c r="B1" s="58"/>
      <c r="C1" s="58"/>
      <c r="D1" s="58"/>
      <c r="E1" s="59"/>
    </row>
    <row r="2" spans="1:5" ht="25.5" customHeight="1" x14ac:dyDescent="0.25">
      <c r="A2" s="60" t="s">
        <v>0</v>
      </c>
      <c r="B2" s="61"/>
      <c r="C2" s="61"/>
      <c r="D2" s="61"/>
      <c r="E2" s="6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44321.708333333336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44322.25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19" t="e">
        <f>VLOOKUP(B9,'[1]LISTADO ATM'!$A$2:$C$821,3,0)</f>
        <v>#N/A</v>
      </c>
      <c r="B9" s="28"/>
      <c r="C9" s="36" t="e">
        <f>VLOOKUP(B9,'[1]LISTADO ATM'!$A$2:$B$821,2,0)</f>
        <v>#N/A</v>
      </c>
      <c r="D9" s="16" t="s">
        <v>25</v>
      </c>
      <c r="E9" s="32"/>
    </row>
    <row r="10" spans="1:5" ht="18.75" thickBot="1" x14ac:dyDescent="0.3">
      <c r="A10" s="3" t="s">
        <v>11</v>
      </c>
      <c r="B10" s="38">
        <f>COUNT(B9:B9)</f>
        <v>0</v>
      </c>
      <c r="C10" s="66"/>
      <c r="D10" s="67"/>
      <c r="E10" s="68"/>
    </row>
    <row r="11" spans="1:5" x14ac:dyDescent="0.25">
      <c r="B11" s="5"/>
      <c r="E11" s="5"/>
    </row>
    <row r="12" spans="1:5" ht="18" customHeight="1" x14ac:dyDescent="0.25">
      <c r="A12" s="63" t="s">
        <v>16</v>
      </c>
      <c r="B12" s="64"/>
      <c r="C12" s="64"/>
      <c r="D12" s="64"/>
      <c r="E12" s="65"/>
    </row>
    <row r="13" spans="1:5" ht="18" x14ac:dyDescent="0.25">
      <c r="A13" s="2" t="s">
        <v>5</v>
      </c>
      <c r="B13" s="1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x14ac:dyDescent="0.25">
      <c r="A14" s="19" t="e">
        <f>VLOOKUP(B14,'[1]LISTADO ATM'!$A$2:$C$821,3,0)</f>
        <v>#N/A</v>
      </c>
      <c r="B14" s="28"/>
      <c r="C14" s="36" t="e">
        <f>VLOOKUP(B14,'[1]LISTADO ATM'!$A$2:$B$821,2,0)</f>
        <v>#N/A</v>
      </c>
      <c r="D14" s="16" t="s">
        <v>21</v>
      </c>
      <c r="E14" s="32"/>
    </row>
    <row r="15" spans="1:5" ht="18.75" thickBot="1" x14ac:dyDescent="0.3">
      <c r="A15" s="3" t="s">
        <v>11</v>
      </c>
      <c r="B15" s="38">
        <f>COUNT(B14:B14)</f>
        <v>0</v>
      </c>
      <c r="C15" s="69"/>
      <c r="D15" s="70"/>
      <c r="E15" s="71"/>
    </row>
    <row r="16" spans="1:5" ht="15.75" thickBot="1" x14ac:dyDescent="0.3">
      <c r="B16" s="5"/>
      <c r="E16" s="5"/>
    </row>
    <row r="17" spans="1:5" ht="18.75" customHeight="1" thickBot="1" x14ac:dyDescent="0.3">
      <c r="A17" s="52" t="s">
        <v>14</v>
      </c>
      <c r="B17" s="53"/>
      <c r="C17" s="53"/>
      <c r="D17" s="53"/>
      <c r="E17" s="54"/>
    </row>
    <row r="18" spans="1:5" ht="18" x14ac:dyDescent="0.25">
      <c r="A18" s="2" t="s">
        <v>5</v>
      </c>
      <c r="B18" s="12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33" t="str">
        <f>VLOOKUP(B19,'[1]LISTADO ATM'!$A$2:$C$821,3,0)</f>
        <v>SUR</v>
      </c>
      <c r="B19" s="28">
        <v>751</v>
      </c>
      <c r="C19" s="28" t="str">
        <f>VLOOKUP(B19,'[1]LISTADO ATM'!$A$2:$B$821,2,0)</f>
        <v>ATM Eco Petroleo Camilo</v>
      </c>
      <c r="D19" s="15" t="s">
        <v>10</v>
      </c>
      <c r="E19" s="39">
        <v>3335876468</v>
      </c>
    </row>
    <row r="20" spans="1:5" ht="18" x14ac:dyDescent="0.25">
      <c r="A20" s="33" t="str">
        <f>VLOOKUP(B20,'[1]LISTADO ATM'!$A$2:$C$821,3,0)</f>
        <v>DISTRITO NACIONAL</v>
      </c>
      <c r="B20" s="28">
        <v>642</v>
      </c>
      <c r="C20" s="28" t="str">
        <f>VLOOKUP(B20,'[1]LISTADO ATM'!$A$2:$B$821,2,0)</f>
        <v xml:space="preserve">ATM OMSA Sto. Dgo. </v>
      </c>
      <c r="D20" s="15" t="s">
        <v>10</v>
      </c>
      <c r="E20" s="39">
        <v>3335876881</v>
      </c>
    </row>
    <row r="21" spans="1:5" ht="18" x14ac:dyDescent="0.25">
      <c r="A21" s="33" t="str">
        <f>VLOOKUP(B21,'[1]LISTADO ATM'!$A$2:$C$821,3,0)</f>
        <v>DISTRITO NACIONAL</v>
      </c>
      <c r="B21" s="28">
        <v>925</v>
      </c>
      <c r="C21" s="28" t="str">
        <f>VLOOKUP(B21,'[1]LISTADO ATM'!$A$2:$B$821,2,0)</f>
        <v xml:space="preserve">ATM Oficina Plaza Lama Av. 27 de Febrero </v>
      </c>
      <c r="D21" s="15" t="s">
        <v>10</v>
      </c>
      <c r="E21" s="39">
        <v>3335876890</v>
      </c>
    </row>
    <row r="22" spans="1:5" ht="18" x14ac:dyDescent="0.25">
      <c r="A22" s="33" t="str">
        <f>VLOOKUP(B22,'[1]LISTADO ATM'!$A$2:$C$821,3,0)</f>
        <v>DISTRITO NACIONAL</v>
      </c>
      <c r="B22" s="28">
        <v>696</v>
      </c>
      <c r="C22" s="28" t="str">
        <f>VLOOKUP(B22,'[1]LISTADO ATM'!$A$2:$B$821,2,0)</f>
        <v>ATM Olé Jacobo Majluta</v>
      </c>
      <c r="D22" s="15" t="s">
        <v>10</v>
      </c>
      <c r="E22" s="39">
        <v>3335876989</v>
      </c>
    </row>
    <row r="23" spans="1:5" ht="18" x14ac:dyDescent="0.25">
      <c r="A23" s="33" t="str">
        <f>VLOOKUP(B23,'[1]LISTADO ATM'!$A$2:$C$821,3,0)</f>
        <v>ESTE</v>
      </c>
      <c r="B23" s="28">
        <v>429</v>
      </c>
      <c r="C23" s="28" t="str">
        <f>VLOOKUP(B23,'[1]LISTADO ATM'!$A$2:$B$821,2,0)</f>
        <v xml:space="preserve">ATM Oficina Jumbo La Romana </v>
      </c>
      <c r="D23" s="15" t="s">
        <v>10</v>
      </c>
      <c r="E23" s="39">
        <v>3335876952</v>
      </c>
    </row>
    <row r="24" spans="1:5" ht="18" x14ac:dyDescent="0.25">
      <c r="A24" s="33" t="str">
        <f>VLOOKUP(B24,'[1]LISTADO ATM'!$A$2:$C$821,3,0)</f>
        <v>DISTRITO NACIONAL</v>
      </c>
      <c r="B24" s="28">
        <v>800</v>
      </c>
      <c r="C24" s="28" t="str">
        <f>VLOOKUP(B24,'[1]LISTADO ATM'!$A$2:$B$821,2,0)</f>
        <v xml:space="preserve">ATM Estación Next Dipsa Pedro Livio Cedeño </v>
      </c>
      <c r="D24" s="15" t="s">
        <v>10</v>
      </c>
      <c r="E24" s="39">
        <v>3335877030</v>
      </c>
    </row>
    <row r="25" spans="1:5" ht="18" x14ac:dyDescent="0.25">
      <c r="A25" s="33" t="str">
        <f>VLOOKUP(B25,'[1]LISTADO ATM'!$A$2:$C$821,3,0)</f>
        <v>DISTRITO NACIONAL</v>
      </c>
      <c r="B25" s="28">
        <v>391</v>
      </c>
      <c r="C25" s="28" t="str">
        <f>VLOOKUP(B25,'[1]LISTADO ATM'!$A$2:$B$821,2,0)</f>
        <v xml:space="preserve">ATM S/M Jumbo Luperón </v>
      </c>
      <c r="D25" s="15" t="s">
        <v>10</v>
      </c>
      <c r="E25" s="39">
        <v>3335877034</v>
      </c>
    </row>
    <row r="26" spans="1:5" ht="18" x14ac:dyDescent="0.25">
      <c r="A26" s="33" t="str">
        <f>VLOOKUP(B26,'[1]LISTADO ATM'!$A$2:$C$821,3,0)</f>
        <v>ESTE</v>
      </c>
      <c r="B26" s="28">
        <v>963</v>
      </c>
      <c r="C26" s="28" t="str">
        <f>VLOOKUP(B26,'[1]LISTADO ATM'!$A$2:$B$821,2,0)</f>
        <v xml:space="preserve">ATM Multiplaza La Romana </v>
      </c>
      <c r="D26" s="15" t="s">
        <v>10</v>
      </c>
      <c r="E26" s="32" t="s">
        <v>26</v>
      </c>
    </row>
    <row r="27" spans="1:5" ht="18" x14ac:dyDescent="0.25">
      <c r="A27" s="33" t="str">
        <f>VLOOKUP(B27,'[1]LISTADO ATM'!$A$2:$C$821,3,0)</f>
        <v>DISTRITO NACIONAL</v>
      </c>
      <c r="B27" s="28">
        <v>235</v>
      </c>
      <c r="C27" s="28" t="str">
        <f>VLOOKUP(B27,'[1]LISTADO ATM'!$A$2:$B$821,2,0)</f>
        <v xml:space="preserve">ATM Oficina Multicentro La Sirena San Isidro </v>
      </c>
      <c r="D27" s="15" t="s">
        <v>10</v>
      </c>
      <c r="E27" s="32" t="s">
        <v>27</v>
      </c>
    </row>
    <row r="28" spans="1:5" ht="18.75" customHeight="1" thickBot="1" x14ac:dyDescent="0.3">
      <c r="A28" s="34" t="s">
        <v>11</v>
      </c>
      <c r="B28" s="38">
        <f>COUNT(B19:B27)</f>
        <v>9</v>
      </c>
      <c r="C28" s="14"/>
      <c r="D28" s="14"/>
      <c r="E28" s="14"/>
    </row>
    <row r="29" spans="1:5" ht="15.75" thickBot="1" x14ac:dyDescent="0.3">
      <c r="B29" s="5"/>
      <c r="E29" s="5"/>
    </row>
    <row r="30" spans="1:5" ht="18.75" thickBot="1" x14ac:dyDescent="0.3">
      <c r="A30" s="52" t="s">
        <v>20</v>
      </c>
      <c r="B30" s="53"/>
      <c r="C30" s="53"/>
      <c r="D30" s="53"/>
      <c r="E30" s="54"/>
    </row>
    <row r="31" spans="1:5" ht="19.5" customHeight="1" x14ac:dyDescent="0.25">
      <c r="A31" s="2" t="s">
        <v>5</v>
      </c>
      <c r="B31" s="12" t="s">
        <v>6</v>
      </c>
      <c r="C31" s="2" t="s">
        <v>7</v>
      </c>
      <c r="D31" s="2" t="s">
        <v>8</v>
      </c>
      <c r="E31" s="12" t="s">
        <v>9</v>
      </c>
    </row>
    <row r="32" spans="1:5" ht="19.5" customHeight="1" x14ac:dyDescent="0.25">
      <c r="A32" s="33" t="str">
        <f>VLOOKUP(B32,'[1]LISTADO ATM'!$A$2:$C$821,3,0)</f>
        <v>DISTRITO NACIONAL</v>
      </c>
      <c r="B32" s="28">
        <v>719</v>
      </c>
      <c r="C32" s="28" t="str">
        <f>VLOOKUP(B32,'[1]LISTADO ATM'!$A$2:$B$821,2,0)</f>
        <v xml:space="preserve">ATM Ayuntamiento Municipal San Luís </v>
      </c>
      <c r="D32" s="29" t="s">
        <v>19</v>
      </c>
      <c r="E32" s="32" t="s">
        <v>24</v>
      </c>
    </row>
    <row r="33" spans="1:5" ht="19.5" customHeight="1" x14ac:dyDescent="0.25">
      <c r="A33" s="19" t="str">
        <f>VLOOKUP(B33,'[1]LISTADO ATM'!$A$2:$C$821,3,0)</f>
        <v>DISTRITO NACIONAL</v>
      </c>
      <c r="B33" s="28">
        <v>300</v>
      </c>
      <c r="C33" s="32" t="str">
        <f>VLOOKUP(B33,'[1]LISTADO ATM'!$A$2:$B$821,2,0)</f>
        <v xml:space="preserve">ATM S/M Aprezio Los Guaricanos </v>
      </c>
      <c r="D33" s="28" t="s">
        <v>19</v>
      </c>
      <c r="E33" s="32" t="s">
        <v>22</v>
      </c>
    </row>
    <row r="34" spans="1:5" ht="19.5" customHeight="1" x14ac:dyDescent="0.25">
      <c r="A34" s="19" t="str">
        <f>VLOOKUP(B34,'[1]LISTADO ATM'!$A$2:$C$821,3,0)</f>
        <v>DISTRITO NACIONAL</v>
      </c>
      <c r="B34" s="28">
        <v>239</v>
      </c>
      <c r="C34" s="32" t="str">
        <f>VLOOKUP(B34,'[1]LISTADO ATM'!$A$2:$B$821,2,0)</f>
        <v xml:space="preserve">ATM Autobanco Charles de Gaulle </v>
      </c>
      <c r="D34" s="28" t="s">
        <v>19</v>
      </c>
      <c r="E34" s="32" t="s">
        <v>23</v>
      </c>
    </row>
    <row r="35" spans="1:5" ht="19.5" customHeight="1" x14ac:dyDescent="0.25">
      <c r="A35" s="19" t="str">
        <f>VLOOKUP(B35,'[1]LISTADO ATM'!$A$2:$C$821,3,0)</f>
        <v>DISTRITO NACIONAL</v>
      </c>
      <c r="B35" s="28">
        <v>327</v>
      </c>
      <c r="C35" s="32" t="str">
        <f>VLOOKUP(B35,'[1]LISTADO ATM'!$A$2:$B$821,2,0)</f>
        <v xml:space="preserve">ATM UNP CCN (Nacional 27 de Febrero) </v>
      </c>
      <c r="D35" s="28" t="s">
        <v>19</v>
      </c>
      <c r="E35" s="37">
        <v>3335875696</v>
      </c>
    </row>
    <row r="36" spans="1:5" ht="19.5" customHeight="1" x14ac:dyDescent="0.25">
      <c r="A36" s="19" t="str">
        <f>VLOOKUP(B36,'[1]LISTADO ATM'!$A$2:$C$821,3,0)</f>
        <v>DISTRITO NACIONAL</v>
      </c>
      <c r="B36" s="28">
        <v>911</v>
      </c>
      <c r="C36" s="32" t="str">
        <f>VLOOKUP(B36,'[1]LISTADO ATM'!$A$2:$B$821,2,0)</f>
        <v xml:space="preserve">ATM Oficina Venezuela II </v>
      </c>
      <c r="D36" s="28" t="s">
        <v>19</v>
      </c>
      <c r="E36" s="32">
        <v>3335877010</v>
      </c>
    </row>
    <row r="37" spans="1:5" ht="18" x14ac:dyDescent="0.25">
      <c r="A37" s="19" t="str">
        <f>VLOOKUP(B37,'[1]LISTADO ATM'!$A$2:$C$821,3,0)</f>
        <v>NORTE</v>
      </c>
      <c r="B37" s="28">
        <v>405</v>
      </c>
      <c r="C37" s="32" t="str">
        <f>VLOOKUP(B37,'[1]LISTADO ATM'!$A$2:$B$821,2,0)</f>
        <v xml:space="preserve">ATM UNP Loma de Cabrera </v>
      </c>
      <c r="D37" s="28" t="s">
        <v>19</v>
      </c>
      <c r="E37" s="32">
        <v>3335876941</v>
      </c>
    </row>
    <row r="38" spans="1:5" ht="18" x14ac:dyDescent="0.25">
      <c r="A38" s="19" t="str">
        <f>VLOOKUP(B38,'[1]LISTADO ATM'!$A$2:$C$821,3,0)</f>
        <v>NORTE</v>
      </c>
      <c r="B38" s="28">
        <v>511</v>
      </c>
      <c r="C38" s="32" t="str">
        <f>VLOOKUP(B38,'[1]LISTADO ATM'!$A$2:$B$821,2,0)</f>
        <v xml:space="preserve">ATM UNP Río San Juan (Nagua) </v>
      </c>
      <c r="D38" s="28" t="s">
        <v>19</v>
      </c>
      <c r="E38" s="32">
        <v>3335877144</v>
      </c>
    </row>
    <row r="39" spans="1:5" ht="18.75" thickBot="1" x14ac:dyDescent="0.3">
      <c r="A39" s="3"/>
      <c r="B39" s="38">
        <f>COUNT(B32:B38)</f>
        <v>7</v>
      </c>
      <c r="C39" s="14"/>
      <c r="D39" s="40"/>
      <c r="E39" s="41"/>
    </row>
    <row r="40" spans="1:5" ht="18" customHeight="1" thickBot="1" x14ac:dyDescent="0.3">
      <c r="B40" s="5"/>
      <c r="E40" s="5"/>
    </row>
    <row r="41" spans="1:5" ht="18" x14ac:dyDescent="0.25">
      <c r="A41" s="45" t="s">
        <v>13</v>
      </c>
      <c r="B41" s="46"/>
      <c r="C41" s="46"/>
      <c r="D41" s="46"/>
      <c r="E41" s="47"/>
    </row>
    <row r="42" spans="1:5" ht="19.5" customHeight="1" x14ac:dyDescent="0.25">
      <c r="A42" s="2" t="s">
        <v>5</v>
      </c>
      <c r="B42" s="12" t="s">
        <v>6</v>
      </c>
      <c r="C42" s="4" t="s">
        <v>7</v>
      </c>
      <c r="D42" s="18" t="s">
        <v>8</v>
      </c>
      <c r="E42" s="12" t="s">
        <v>9</v>
      </c>
    </row>
    <row r="43" spans="1:5" ht="18" x14ac:dyDescent="0.25">
      <c r="A43" s="19" t="str">
        <f>VLOOKUP(B43,'[1]LISTADO ATM'!$A$2:$C$821,3,0)</f>
        <v>DISTRITO NACIONAL</v>
      </c>
      <c r="B43" s="28">
        <v>87</v>
      </c>
      <c r="C43" s="32" t="str">
        <f>VLOOKUP(B43,'[1]LISTADO ATM'!$A$2:$B$821,2,0)</f>
        <v xml:space="preserve">ATM Autoservicio Sarasota </v>
      </c>
      <c r="D43" s="35" t="s">
        <v>28</v>
      </c>
      <c r="E43" s="32" t="s">
        <v>29</v>
      </c>
    </row>
    <row r="44" spans="1:5" ht="18" x14ac:dyDescent="0.25">
      <c r="A44" s="19" t="str">
        <f>VLOOKUP(B44,'[1]LISTADO ATM'!$A$2:$C$821,3,0)</f>
        <v>NORTE</v>
      </c>
      <c r="B44" s="28">
        <v>288</v>
      </c>
      <c r="C44" s="32" t="str">
        <f>VLOOKUP(B44,'[1]LISTADO ATM'!$A$2:$B$821,2,0)</f>
        <v xml:space="preserve">ATM Oficina Camino Real II (Puerto Plata) </v>
      </c>
      <c r="D44" s="35" t="s">
        <v>28</v>
      </c>
      <c r="E44" s="32" t="s">
        <v>30</v>
      </c>
    </row>
    <row r="45" spans="1:5" ht="18.75" customHeight="1" x14ac:dyDescent="0.25">
      <c r="A45" s="19" t="str">
        <f>VLOOKUP(B45,'[1]LISTADO ATM'!$A$2:$C$821,3,0)</f>
        <v>NORTE</v>
      </c>
      <c r="B45" s="28">
        <v>431</v>
      </c>
      <c r="C45" s="32" t="str">
        <f>VLOOKUP(B45,'[1]LISTADO ATM'!$A$2:$B$821,2,0)</f>
        <v xml:space="preserve">ATM Autoservicio Sol (Santiago) </v>
      </c>
      <c r="D45" s="35" t="s">
        <v>28</v>
      </c>
      <c r="E45" s="32" t="s">
        <v>31</v>
      </c>
    </row>
    <row r="46" spans="1:5" ht="18" x14ac:dyDescent="0.25">
      <c r="A46" s="19" t="str">
        <f>VLOOKUP(B46,'[1]LISTADO ATM'!$A$2:$C$821,3,0)</f>
        <v>SUR</v>
      </c>
      <c r="B46" s="28">
        <v>880</v>
      </c>
      <c r="C46" s="32" t="str">
        <f>VLOOKUP(B46,'[1]LISTADO ATM'!$A$2:$B$821,2,0)</f>
        <v xml:space="preserve">ATM Autoservicio Barahona II </v>
      </c>
      <c r="D46" s="35" t="s">
        <v>28</v>
      </c>
      <c r="E46" s="32" t="s">
        <v>32</v>
      </c>
    </row>
    <row r="47" spans="1:5" ht="18" x14ac:dyDescent="0.25">
      <c r="A47" s="19" t="str">
        <f>VLOOKUP(B47,'[1]LISTADO ATM'!$A$2:$C$821,3,0)</f>
        <v>NORTE</v>
      </c>
      <c r="B47" s="28">
        <v>304</v>
      </c>
      <c r="C47" s="32" t="str">
        <f>VLOOKUP(B47,'[1]LISTADO ATM'!$A$2:$B$821,2,0)</f>
        <v xml:space="preserve">ATM Multicentro La Sirena Estrella Sadhala </v>
      </c>
      <c r="D47" s="72" t="s">
        <v>33</v>
      </c>
      <c r="E47" s="32" t="s">
        <v>34</v>
      </c>
    </row>
    <row r="48" spans="1:5" ht="18" x14ac:dyDescent="0.25">
      <c r="A48" s="19" t="str">
        <f>VLOOKUP(B48,'[1]LISTADO ATM'!$A$2:$C$821,3,0)</f>
        <v>ESTE</v>
      </c>
      <c r="B48" s="42">
        <v>386</v>
      </c>
      <c r="C48" s="32" t="str">
        <f>VLOOKUP(B48,'[1]LISTADO ATM'!$A$2:$B$821,2,0)</f>
        <v xml:space="preserve">ATM Plaza Verón II </v>
      </c>
      <c r="D48" s="72" t="s">
        <v>33</v>
      </c>
      <c r="E48" s="32">
        <v>3335877142</v>
      </c>
    </row>
    <row r="49" spans="1:5" ht="18.75" customHeight="1" thickBot="1" x14ac:dyDescent="0.3">
      <c r="A49" s="3" t="s">
        <v>11</v>
      </c>
      <c r="B49" s="38">
        <f>COUNT(B43:B48)</f>
        <v>6</v>
      </c>
      <c r="C49" s="14"/>
      <c r="D49" s="17"/>
      <c r="E49" s="17"/>
    </row>
    <row r="50" spans="1:5" ht="15.75" thickBot="1" x14ac:dyDescent="0.3">
      <c r="B50" s="5"/>
      <c r="E50" s="5"/>
    </row>
    <row r="51" spans="1:5" ht="18.75" thickBot="1" x14ac:dyDescent="0.3">
      <c r="A51" s="48" t="s">
        <v>12</v>
      </c>
      <c r="B51" s="49"/>
      <c r="C51" t="s">
        <v>18</v>
      </c>
      <c r="D51" s="5"/>
      <c r="E51" s="5"/>
    </row>
    <row r="52" spans="1:5" ht="17.25" customHeight="1" thickBot="1" x14ac:dyDescent="0.3">
      <c r="A52" s="50">
        <f>+B28+B39+B49</f>
        <v>22</v>
      </c>
      <c r="B52" s="51"/>
    </row>
    <row r="53" spans="1:5" ht="17.25" customHeight="1" thickBot="1" x14ac:dyDescent="0.3">
      <c r="B53" s="5"/>
      <c r="E53" s="5"/>
    </row>
    <row r="54" spans="1:5" ht="17.25" customHeight="1" thickBot="1" x14ac:dyDescent="0.3">
      <c r="A54" s="52" t="s">
        <v>15</v>
      </c>
      <c r="B54" s="53"/>
      <c r="C54" s="53"/>
      <c r="D54" s="53"/>
      <c r="E54" s="54"/>
    </row>
    <row r="55" spans="1:5" ht="17.25" customHeight="1" x14ac:dyDescent="0.25">
      <c r="A55" s="6" t="s">
        <v>5</v>
      </c>
      <c r="B55" s="6" t="s">
        <v>6</v>
      </c>
      <c r="C55" s="4" t="s">
        <v>7</v>
      </c>
      <c r="D55" s="55" t="s">
        <v>8</v>
      </c>
      <c r="E55" s="56"/>
    </row>
    <row r="56" spans="1:5" ht="18" x14ac:dyDescent="0.25">
      <c r="A56" s="28" t="str">
        <f>VLOOKUP(B56,'[1]LISTADO ATM'!$A$2:$C$821,3,0)</f>
        <v>ESTE</v>
      </c>
      <c r="B56" s="28">
        <v>923</v>
      </c>
      <c r="C56" s="28" t="str">
        <f>VLOOKUP(B56,'[1]LISTADO ATM'!$A$2:$B$821,2,0)</f>
        <v xml:space="preserve">ATM Agroindustrial San Pedro de Macorís </v>
      </c>
      <c r="D56" s="43" t="s">
        <v>17</v>
      </c>
      <c r="E56" s="44"/>
    </row>
    <row r="57" spans="1:5" ht="18" x14ac:dyDescent="0.25">
      <c r="A57" s="28" t="str">
        <f>VLOOKUP(B57,'[1]LISTADO ATM'!$A$2:$C$821,3,0)</f>
        <v>DISTRITO NACIONAL</v>
      </c>
      <c r="B57" s="28">
        <v>850</v>
      </c>
      <c r="C57" s="28" t="str">
        <f>VLOOKUP(B57,'[1]LISTADO ATM'!$A$2:$B$821,2,0)</f>
        <v xml:space="preserve">ATM Hotel Be Live Hamaca </v>
      </c>
      <c r="D57" s="43" t="s">
        <v>17</v>
      </c>
      <c r="E57" s="44"/>
    </row>
    <row r="58" spans="1:5" ht="18" x14ac:dyDescent="0.25">
      <c r="A58" s="28" t="str">
        <f>VLOOKUP(B58,'[1]LISTADO ATM'!$A$2:$C$821,3,0)</f>
        <v>NORTE</v>
      </c>
      <c r="B58" s="28">
        <v>144</v>
      </c>
      <c r="C58" s="28" t="str">
        <f>VLOOKUP(B58,'[1]LISTADO ATM'!$A$2:$B$821,2,0)</f>
        <v xml:space="preserve">ATM Oficina Villa Altagracia </v>
      </c>
      <c r="D58" s="43" t="s">
        <v>17</v>
      </c>
      <c r="E58" s="44"/>
    </row>
    <row r="59" spans="1:5" ht="18" x14ac:dyDescent="0.25">
      <c r="A59" s="28" t="str">
        <f>VLOOKUP(B59,'[1]LISTADO ATM'!$A$2:$C$821,3,0)</f>
        <v>DISTRITO NACIONAL</v>
      </c>
      <c r="B59" s="28">
        <v>578</v>
      </c>
      <c r="C59" s="28" t="str">
        <f>VLOOKUP(B59,'[1]LISTADO ATM'!$A$2:$B$821,2,0)</f>
        <v xml:space="preserve">ATM Procuraduría General de la República </v>
      </c>
      <c r="D59" s="43" t="s">
        <v>17</v>
      </c>
      <c r="E59" s="44"/>
    </row>
    <row r="60" spans="1:5" ht="18" x14ac:dyDescent="0.25">
      <c r="A60" s="28" t="str">
        <f>VLOOKUP(B60,'[1]LISTADO ATM'!$A$2:$C$821,3,0)</f>
        <v>ESTE</v>
      </c>
      <c r="B60" s="28">
        <v>78</v>
      </c>
      <c r="C60" s="28" t="str">
        <f>VLOOKUP(B60,'[1]LISTADO ATM'!$A$2:$B$821,2,0)</f>
        <v xml:space="preserve">ATM Hotel Nickelodeon II ( Punta Cana) </v>
      </c>
      <c r="D60" s="43" t="s">
        <v>17</v>
      </c>
      <c r="E60" s="44"/>
    </row>
    <row r="61" spans="1:5" ht="18" x14ac:dyDescent="0.25">
      <c r="A61" s="28" t="str">
        <f>VLOOKUP(B61,'[1]LISTADO ATM'!$A$2:$C$821,3,0)</f>
        <v>DISTRITO NACIONAL</v>
      </c>
      <c r="B61" s="28">
        <v>347</v>
      </c>
      <c r="C61" s="28" t="str">
        <f>VLOOKUP(B61,'[1]LISTADO ATM'!$A$2:$B$821,2,0)</f>
        <v>ATM Patio de Colombia</v>
      </c>
      <c r="D61" s="43" t="s">
        <v>17</v>
      </c>
      <c r="E61" s="44"/>
    </row>
    <row r="62" spans="1:5" ht="18" x14ac:dyDescent="0.25">
      <c r="A62" s="28" t="str">
        <f>VLOOKUP(B62,'[1]LISTADO ATM'!$A$2:$C$821,3,0)</f>
        <v>ESTE</v>
      </c>
      <c r="B62" s="28">
        <v>366</v>
      </c>
      <c r="C62" s="28" t="str">
        <f>VLOOKUP(B62,'[1]LISTADO ATM'!$A$2:$B$821,2,0)</f>
        <v>ATM Oficina Boulevard (Higuey) II</v>
      </c>
      <c r="D62" s="43" t="s">
        <v>17</v>
      </c>
      <c r="E62" s="44"/>
    </row>
    <row r="63" spans="1:5" ht="18" x14ac:dyDescent="0.25">
      <c r="A63" s="28" t="str">
        <f>VLOOKUP(B63,'[1]LISTADO ATM'!$A$2:$C$821,3,0)</f>
        <v>ESTE</v>
      </c>
      <c r="B63" s="28">
        <v>386</v>
      </c>
      <c r="C63" s="28" t="str">
        <f>VLOOKUP(B63,'[1]LISTADO ATM'!$A$2:$B$821,2,0)</f>
        <v xml:space="preserve">ATM Plaza Verón II </v>
      </c>
      <c r="D63" s="43" t="s">
        <v>35</v>
      </c>
      <c r="E63" s="44"/>
    </row>
    <row r="64" spans="1:5" ht="18" x14ac:dyDescent="0.25">
      <c r="A64" s="28" t="str">
        <f>VLOOKUP(B64,'[1]LISTADO ATM'!$A$2:$C$821,3,0)</f>
        <v>DISTRITO NACIONAL</v>
      </c>
      <c r="B64" s="28">
        <v>507</v>
      </c>
      <c r="C64" s="28" t="str">
        <f>VLOOKUP(B64,'[1]LISTADO ATM'!$A$2:$B$821,2,0)</f>
        <v>ATM Estación Sigma Boca Chica</v>
      </c>
      <c r="D64" s="43" t="s">
        <v>35</v>
      </c>
      <c r="E64" s="44"/>
    </row>
    <row r="65" spans="1:5" ht="18" x14ac:dyDescent="0.25">
      <c r="A65" s="28" t="str">
        <f>VLOOKUP(B65,'[1]LISTADO ATM'!$A$2:$C$821,3,0)</f>
        <v>DISTRITO NACIONAL</v>
      </c>
      <c r="B65" s="28">
        <v>744</v>
      </c>
      <c r="C65" s="28" t="str">
        <f>VLOOKUP(B65,'[1]LISTADO ATM'!$A$2:$B$821,2,0)</f>
        <v xml:space="preserve">ATM Multicentro La Sirena Venezuela </v>
      </c>
      <c r="D65" s="43" t="s">
        <v>35</v>
      </c>
      <c r="E65" s="44"/>
    </row>
    <row r="66" spans="1:5" ht="18" x14ac:dyDescent="0.25">
      <c r="A66" s="28" t="str">
        <f>VLOOKUP(B66,'[1]LISTADO ATM'!$A$2:$C$821,3,0)</f>
        <v>NORTE</v>
      </c>
      <c r="B66" s="28">
        <v>775</v>
      </c>
      <c r="C66" s="28" t="str">
        <f>VLOOKUP(B66,'[1]LISTADO ATM'!$A$2:$B$821,2,0)</f>
        <v xml:space="preserve">ATM S/M Lilo (Montecristi) </v>
      </c>
      <c r="D66" s="43" t="s">
        <v>17</v>
      </c>
      <c r="E66" s="44"/>
    </row>
    <row r="67" spans="1:5" ht="18" x14ac:dyDescent="0.25">
      <c r="A67" s="28" t="str">
        <f>VLOOKUP(B67,'[1]LISTADO ATM'!$A$2:$C$821,3,0)</f>
        <v>DISTRITO NACIONAL</v>
      </c>
      <c r="B67" s="28">
        <v>790</v>
      </c>
      <c r="C67" s="28" t="str">
        <f>VLOOKUP(B67,'[1]LISTADO ATM'!$A$2:$B$821,2,0)</f>
        <v xml:space="preserve">ATM Oficina Bella Vista Mall I </v>
      </c>
      <c r="D67" s="43" t="s">
        <v>35</v>
      </c>
      <c r="E67" s="44"/>
    </row>
    <row r="68" spans="1:5" ht="18" x14ac:dyDescent="0.25">
      <c r="A68" s="28" t="str">
        <f>VLOOKUP(B68,'[1]LISTADO ATM'!$A$2:$C$821,3,0)</f>
        <v>ESTE</v>
      </c>
      <c r="B68" s="28">
        <v>844</v>
      </c>
      <c r="C68" s="28" t="str">
        <f>VLOOKUP(B68,'[1]LISTADO ATM'!$A$2:$B$821,2,0)</f>
        <v xml:space="preserve">ATM San Juan Shopping Center (Bávaro) </v>
      </c>
      <c r="D68" s="43" t="s">
        <v>35</v>
      </c>
      <c r="E68" s="44"/>
    </row>
    <row r="69" spans="1:5" ht="18" x14ac:dyDescent="0.25">
      <c r="A69" s="28" t="str">
        <f>VLOOKUP(B69,'[1]LISTADO ATM'!$A$2:$C$821,3,0)</f>
        <v>SUR</v>
      </c>
      <c r="B69" s="28">
        <v>871</v>
      </c>
      <c r="C69" s="28" t="str">
        <f>VLOOKUP(B69,'[1]LISTADO ATM'!$A$2:$B$821,2,0)</f>
        <v>ATM Plaza Cultural San Juan</v>
      </c>
      <c r="D69" s="43" t="s">
        <v>35</v>
      </c>
      <c r="E69" s="44"/>
    </row>
    <row r="70" spans="1:5" ht="18.75" thickBot="1" x14ac:dyDescent="0.3">
      <c r="A70" s="3"/>
      <c r="B70" s="38">
        <f>COUNT(B56:B69)</f>
        <v>14</v>
      </c>
      <c r="C70" s="30"/>
      <c r="D70" s="30"/>
      <c r="E70" s="31"/>
    </row>
  </sheetData>
  <autoFilter ref="A30:E31">
    <sortState ref="A54:E65">
      <sortCondition ref="D53:D64"/>
    </sortState>
  </autoFilter>
  <mergeCells count="27">
    <mergeCell ref="D58:E58"/>
    <mergeCell ref="D59:E59"/>
    <mergeCell ref="D60:E60"/>
    <mergeCell ref="A51:B51"/>
    <mergeCell ref="A52:B52"/>
    <mergeCell ref="A54:E54"/>
    <mergeCell ref="D56:E56"/>
    <mergeCell ref="D57:E57"/>
    <mergeCell ref="A17:E17"/>
    <mergeCell ref="C15:E15"/>
    <mergeCell ref="A30:E30"/>
    <mergeCell ref="A41:E41"/>
    <mergeCell ref="A1:E1"/>
    <mergeCell ref="A2:E2"/>
    <mergeCell ref="A7:E7"/>
    <mergeCell ref="C10:E10"/>
    <mergeCell ref="A12:E12"/>
    <mergeCell ref="D55:E55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</mergeCells>
  <phoneticPr fontId="11" type="noConversion"/>
  <conditionalFormatting sqref="E71:E1048576">
    <cfRule type="duplicateValues" dxfId="54" priority="92"/>
  </conditionalFormatting>
  <conditionalFormatting sqref="F55">
    <cfRule type="duplicateValues" dxfId="53" priority="91"/>
  </conditionalFormatting>
  <conditionalFormatting sqref="F54">
    <cfRule type="duplicateValues" dxfId="52" priority="88"/>
  </conditionalFormatting>
  <conditionalFormatting sqref="F25">
    <cfRule type="duplicateValues" dxfId="51" priority="85"/>
  </conditionalFormatting>
  <conditionalFormatting sqref="F24">
    <cfRule type="duplicateValues" dxfId="50" priority="83"/>
  </conditionalFormatting>
  <conditionalFormatting sqref="F23">
    <cfRule type="duplicateValues" dxfId="49" priority="79"/>
  </conditionalFormatting>
  <conditionalFormatting sqref="F56:F1048576 F37:F53 F26:F33 F1:F22">
    <cfRule type="duplicateValues" dxfId="48" priority="73"/>
  </conditionalFormatting>
  <conditionalFormatting sqref="B71:B1048576">
    <cfRule type="duplicateValues" dxfId="47" priority="72"/>
  </conditionalFormatting>
  <conditionalFormatting sqref="F36">
    <cfRule type="duplicateValues" dxfId="46" priority="69"/>
  </conditionalFormatting>
  <conditionalFormatting sqref="F34:F35">
    <cfRule type="duplicateValues" dxfId="45" priority="60"/>
  </conditionalFormatting>
  <conditionalFormatting sqref="E19">
    <cfRule type="duplicateValues" dxfId="44" priority="57"/>
  </conditionalFormatting>
  <conditionalFormatting sqref="E70 E28:E35 E39:E42 E1:E18 E49:E57">
    <cfRule type="duplicateValues" dxfId="43" priority="55"/>
  </conditionalFormatting>
  <conditionalFormatting sqref="B59">
    <cfRule type="duplicateValues" dxfId="42" priority="52"/>
  </conditionalFormatting>
  <conditionalFormatting sqref="E59">
    <cfRule type="duplicateValues" dxfId="41" priority="51"/>
  </conditionalFormatting>
  <conditionalFormatting sqref="B25">
    <cfRule type="duplicateValues" dxfId="40" priority="50"/>
  </conditionalFormatting>
  <conditionalFormatting sqref="B24">
    <cfRule type="duplicateValues" dxfId="39" priority="49"/>
  </conditionalFormatting>
  <conditionalFormatting sqref="B23">
    <cfRule type="duplicateValues" dxfId="38" priority="47"/>
  </conditionalFormatting>
  <conditionalFormatting sqref="B22">
    <cfRule type="duplicateValues" dxfId="37" priority="46"/>
  </conditionalFormatting>
  <conditionalFormatting sqref="B70 B1:B21 B28:B42 B49:B58">
    <cfRule type="duplicateValues" dxfId="36" priority="43"/>
  </conditionalFormatting>
  <conditionalFormatting sqref="E58">
    <cfRule type="duplicateValues" dxfId="35" priority="42"/>
  </conditionalFormatting>
  <conditionalFormatting sqref="B36">
    <cfRule type="duplicateValues" dxfId="34" priority="41"/>
  </conditionalFormatting>
  <conditionalFormatting sqref="B26:B27">
    <cfRule type="duplicateValues" dxfId="33" priority="32"/>
  </conditionalFormatting>
  <conditionalFormatting sqref="B26:B27">
    <cfRule type="duplicateValues" dxfId="32" priority="30"/>
    <cfRule type="duplicateValues" dxfId="31" priority="31"/>
  </conditionalFormatting>
  <conditionalFormatting sqref="B26:B27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E27">
    <cfRule type="duplicateValues" dxfId="26" priority="25"/>
  </conditionalFormatting>
  <conditionalFormatting sqref="E26">
    <cfRule type="duplicateValues" dxfId="25" priority="24"/>
  </conditionalFormatting>
  <conditionalFormatting sqref="B43:B48">
    <cfRule type="duplicateValues" dxfId="24" priority="23"/>
  </conditionalFormatting>
  <conditionalFormatting sqref="B43:B48">
    <cfRule type="duplicateValues" dxfId="23" priority="21"/>
    <cfRule type="duplicateValues" dxfId="22" priority="22"/>
  </conditionalFormatting>
  <conditionalFormatting sqref="B43:B48">
    <cfRule type="duplicateValues" dxfId="21" priority="17"/>
    <cfRule type="duplicateValues" dxfId="20" priority="18"/>
    <cfRule type="duplicateValues" dxfId="19" priority="19"/>
    <cfRule type="duplicateValues" dxfId="18" priority="20"/>
  </conditionalFormatting>
  <conditionalFormatting sqref="E43:E47">
    <cfRule type="duplicateValues" dxfId="17" priority="16"/>
  </conditionalFormatting>
  <conditionalFormatting sqref="E48">
    <cfRule type="duplicateValues" dxfId="16" priority="15"/>
  </conditionalFormatting>
  <conditionalFormatting sqref="E60">
    <cfRule type="duplicateValues" dxfId="15" priority="14"/>
  </conditionalFormatting>
  <conditionalFormatting sqref="E61">
    <cfRule type="duplicateValues" dxfId="14" priority="12"/>
  </conditionalFormatting>
  <conditionalFormatting sqref="E62">
    <cfRule type="duplicateValues" dxfId="13" priority="11"/>
  </conditionalFormatting>
  <conditionalFormatting sqref="E63">
    <cfRule type="duplicateValues" dxfId="12" priority="10"/>
  </conditionalFormatting>
  <conditionalFormatting sqref="E65">
    <cfRule type="duplicateValues" dxfId="11" priority="7"/>
  </conditionalFormatting>
  <conditionalFormatting sqref="E66">
    <cfRule type="duplicateValues" dxfId="10" priority="6"/>
  </conditionalFormatting>
  <conditionalFormatting sqref="E67">
    <cfRule type="duplicateValues" dxfId="9" priority="5"/>
  </conditionalFormatting>
  <conditionalFormatting sqref="E68">
    <cfRule type="duplicateValues" dxfId="8" priority="4"/>
  </conditionalFormatting>
  <conditionalFormatting sqref="E69">
    <cfRule type="duplicateValues" dxfId="7" priority="3"/>
  </conditionalFormatting>
  <conditionalFormatting sqref="B1:B1048576">
    <cfRule type="duplicateValues" dxfId="6" priority="2"/>
  </conditionalFormatting>
  <conditionalFormatting sqref="E20:E25">
    <cfRule type="duplicateValues" dxfId="5" priority="125"/>
  </conditionalFormatting>
  <conditionalFormatting sqref="E38">
    <cfRule type="duplicateValues" dxfId="4" priority="1"/>
  </conditionalFormatting>
  <conditionalFormatting sqref="E64">
    <cfRule type="duplicateValues" dxfId="3" priority="157"/>
  </conditionalFormatting>
  <conditionalFormatting sqref="B60:B69">
    <cfRule type="duplicateValues" dxfId="2" priority="161"/>
  </conditionalFormatting>
  <conditionalFormatting sqref="B37:B38">
    <cfRule type="duplicateValues" dxfId="1" priority="174"/>
  </conditionalFormatting>
  <conditionalFormatting sqref="E36:E37">
    <cfRule type="duplicateValues" dxfId="0" priority="175"/>
  </conditionalFormatting>
  <hyperlinks>
    <hyperlink ref="E87" r:id="rId1" display="http://s460-helpdesk/CAisd/pdmweb.exe?OP=SEARCH+FACTORY=in+SKIPLIST=1+QBE.EQ.id=3580464"/>
    <hyperlink ref="E86" r:id="rId2" display="http://s460-helpdesk/CAisd/pdmweb.exe?OP=SEARCH+FACTORY=in+SKIPLIST=1+QBE.EQ.id=3580463"/>
    <hyperlink ref="E128" r:id="rId3" display="javascript:do_default(0)"/>
    <hyperlink ref="E27" r:id="rId4" display="javascript:do_default(0)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2021-05-06T10:09:21Z</dcterms:modified>
</cp:coreProperties>
</file>