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7\"/>
    </mc:Choice>
  </mc:AlternateContent>
  <bookViews>
    <workbookView xWindow="0" yWindow="0" windowWidth="2049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Hoja1!$A$49:$E$50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1" l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B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B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B32" i="1"/>
  <c r="A63" i="1" s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F2" i="3" l="1"/>
</calcChain>
</file>

<file path=xl/sharedStrings.xml><?xml version="1.0" encoding="utf-8"?>
<sst xmlns="http://schemas.openxmlformats.org/spreadsheetml/2006/main" count="984" uniqueCount="42">
  <si>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</si>
  <si>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</si>
  <si>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</si>
  <si>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</si>
  <si>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</si>
  <si>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</si>
  <si>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</si>
  <si>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</si>
  <si>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</si>
  <si>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</si>
  <si>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</si>
  <si>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</si>
  <si>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</si>
  <si>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</si>
  <si>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</si>
  <si>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</si>
  <si>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</si>
  <si>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</si>
  <si>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</si>
  <si>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</si>
  <si>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</si>
  <si>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3335872172</t>
  </si>
  <si>
    <t>Abastecido</t>
  </si>
  <si>
    <t>GAVETA DE DEPOSITO LLENA</t>
  </si>
  <si>
    <t>3335877135</t>
  </si>
  <si>
    <t>3335877447</t>
  </si>
  <si>
    <t>3335877573</t>
  </si>
  <si>
    <t>3335877575</t>
  </si>
  <si>
    <t>3335877878</t>
  </si>
  <si>
    <t>3335878227</t>
  </si>
  <si>
    <t>3335878282</t>
  </si>
  <si>
    <t>3335878448</t>
  </si>
  <si>
    <t>3335878449</t>
  </si>
  <si>
    <t xml:space="preserve">FUERA DE SERVICIO / GAVETAS VACIAS + GAVETAS FALLANDO </t>
  </si>
  <si>
    <t>3335877855</t>
  </si>
  <si>
    <t>3335877870</t>
  </si>
  <si>
    <t>3335878296</t>
  </si>
  <si>
    <t>3335878458</t>
  </si>
  <si>
    <t>3335878012</t>
  </si>
  <si>
    <t>GAVETA DE RECHAZO LLENA</t>
  </si>
  <si>
    <t>3335877528</t>
  </si>
  <si>
    <t>2 Gavetas Vacias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</si>
</sst>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5"/>
      <tableStyleElement type="headerRow" dxfId="154"/>
      <tableStyleElement type="totalRow" dxfId="153"/>
      <tableStyleElement type="firstColumn" dxfId="152"/>
      <tableStyleElement type="lastColumn" dxfId="151"/>
      <tableStyleElement type="firstRowStripe" dxfId="150"/>
      <tableStyleElement type="firstColumnStripe" dxfId="1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zoomScale="85" zoomScaleNormal="85" workbookViewId="0">
      <selection activeCell="C15" sqref="C15:E15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5" ht="22.5" x14ac:dyDescent="0.25">
      <c r="A1" s="51" t="s">
        <v>1</v>
      </c>
      <c r="B1" s="52"/>
      <c r="C1" s="52"/>
      <c r="D1" s="52"/>
      <c r="E1" s="53"/>
    </row>
    <row r="2" spans="1:5" ht="25.5" x14ac:dyDescent="0.25">
      <c r="A2" s="54" t="s">
        <v>0</v>
      </c>
      <c r="B2" s="55"/>
      <c r="C2" s="55"/>
      <c r="D2" s="55"/>
      <c r="E2" s="56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44322.708333333336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44323.25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7" t="s">
        <v>4</v>
      </c>
      <c r="B7" s="58"/>
      <c r="C7" s="58"/>
      <c r="D7" s="58"/>
      <c r="E7" s="59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19" t="e">
        <f>VLOOKUP(B9,'[1]LISTADO ATM'!$A$2:$C$821,3,0)</f>
        <v>#N/A</v>
      </c>
      <c r="B9" s="28"/>
      <c r="C9" s="34" t="e">
        <f>VLOOKUP(B9,'[1]LISTADO ATM'!$A$2:$B$821,2,0)</f>
        <v>#N/A</v>
      </c>
      <c r="D9" s="16" t="s">
        <v>22</v>
      </c>
      <c r="E9" s="31"/>
    </row>
    <row r="10" spans="1:5" ht="18.75" thickBot="1" x14ac:dyDescent="0.3">
      <c r="A10" s="3" t="s">
        <v>11</v>
      </c>
      <c r="B10" s="36">
        <f>COUNT(B9:B9)</f>
        <v>0</v>
      </c>
      <c r="C10" s="60"/>
      <c r="D10" s="61"/>
      <c r="E10" s="62"/>
    </row>
    <row r="11" spans="1:5" x14ac:dyDescent="0.25">
      <c r="B11" s="5"/>
      <c r="E11" s="5"/>
    </row>
    <row r="12" spans="1:5" ht="18" x14ac:dyDescent="0.25">
      <c r="A12" s="57" t="s">
        <v>16</v>
      </c>
      <c r="B12" s="58"/>
      <c r="C12" s="58"/>
      <c r="D12" s="58"/>
      <c r="E12" s="59"/>
    </row>
    <row r="13" spans="1:5" ht="18" x14ac:dyDescent="0.25">
      <c r="A13" s="2" t="s">
        <v>5</v>
      </c>
      <c r="B13" s="1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x14ac:dyDescent="0.25">
      <c r="A14" s="19" t="e">
        <f>VLOOKUP(B14,'[1]LISTADO ATM'!$A$2:$C$821,3,0)</f>
        <v>#N/A</v>
      </c>
      <c r="B14" s="28"/>
      <c r="C14" s="34" t="e">
        <f>VLOOKUP(B14,'[1]LISTADO ATM'!$A$2:$B$821,2,0)</f>
        <v>#N/A</v>
      </c>
      <c r="D14" s="16" t="s">
        <v>20</v>
      </c>
      <c r="E14" s="31"/>
    </row>
    <row r="15" spans="1:5" ht="18.75" thickBot="1" x14ac:dyDescent="0.3">
      <c r="A15" s="3" t="s">
        <v>11</v>
      </c>
      <c r="B15" s="36">
        <f>COUNT(B14:B14)</f>
        <v>0</v>
      </c>
      <c r="C15" s="42"/>
      <c r="D15" s="43"/>
      <c r="E15" s="44"/>
    </row>
    <row r="16" spans="1:5" ht="15.75" thickBot="1" x14ac:dyDescent="0.3">
      <c r="B16" s="5"/>
      <c r="E16" s="5"/>
    </row>
    <row r="17" spans="1:5" ht="18.75" thickBot="1" x14ac:dyDescent="0.3">
      <c r="A17" s="45" t="s">
        <v>14</v>
      </c>
      <c r="B17" s="46"/>
      <c r="C17" s="46"/>
      <c r="D17" s="46"/>
      <c r="E17" s="47"/>
    </row>
    <row r="18" spans="1:5" ht="18" x14ac:dyDescent="0.25">
      <c r="A18" s="2" t="s">
        <v>5</v>
      </c>
      <c r="B18" s="12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32" t="str">
        <f>VLOOKUP(B19,'[1]LISTADO ATM'!$A$2:$C$821,3,0)</f>
        <v>DISTRITO NACIONAL</v>
      </c>
      <c r="B19" s="28">
        <v>697</v>
      </c>
      <c r="C19" s="28" t="str">
        <f>VLOOKUP(B19,'[1]LISTADO ATM'!$A$2:$B$821,2,0)</f>
        <v>ATM Hipermercado Olé Ciudad Juan Bosch</v>
      </c>
      <c r="D19" s="15" t="s">
        <v>10</v>
      </c>
      <c r="E19" s="37" t="s">
        <v>25</v>
      </c>
    </row>
    <row r="20" spans="1:5" ht="18" x14ac:dyDescent="0.25">
      <c r="A20" s="32" t="str">
        <f>VLOOKUP(B20,'[1]LISTADO ATM'!$A$2:$C$821,3,0)</f>
        <v>DISTRITO NACIONAL</v>
      </c>
      <c r="B20" s="28">
        <v>578</v>
      </c>
      <c r="C20" s="28" t="str">
        <f>VLOOKUP(B20,'[1]LISTADO ATM'!$A$2:$B$821,2,0)</f>
        <v xml:space="preserve">ATM Procuraduría General de la República </v>
      </c>
      <c r="D20" s="15" t="s">
        <v>10</v>
      </c>
      <c r="E20" s="37" t="s">
        <v>26</v>
      </c>
    </row>
    <row r="21" spans="1:5" ht="18" x14ac:dyDescent="0.25">
      <c r="A21" s="32" t="str">
        <f>VLOOKUP(B21,'[1]LISTADO ATM'!$A$2:$C$821,3,0)</f>
        <v>DISTRITO NACIONAL</v>
      </c>
      <c r="B21" s="28">
        <v>884</v>
      </c>
      <c r="C21" s="28" t="str">
        <f>VLOOKUP(B21,'[1]LISTADO ATM'!$A$2:$B$821,2,0)</f>
        <v xml:space="preserve">ATM UNP Olé Sabana Perdida </v>
      </c>
      <c r="D21" s="15" t="s">
        <v>10</v>
      </c>
      <c r="E21" s="37" t="s">
        <v>27</v>
      </c>
    </row>
    <row r="22" spans="1:5" ht="18" x14ac:dyDescent="0.25">
      <c r="A22" s="32" t="str">
        <f>VLOOKUP(B22,'[1]LISTADO ATM'!$A$2:$C$821,3,0)</f>
        <v>ESTE</v>
      </c>
      <c r="B22" s="28">
        <v>211</v>
      </c>
      <c r="C22" s="28" t="str">
        <f>VLOOKUP(B22,'[1]LISTADO ATM'!$A$2:$B$821,2,0)</f>
        <v xml:space="preserve">ATM Oficina La Romana I </v>
      </c>
      <c r="D22" s="15" t="s">
        <v>10</v>
      </c>
      <c r="E22" s="37" t="s">
        <v>28</v>
      </c>
    </row>
    <row r="23" spans="1:5" ht="18" x14ac:dyDescent="0.25">
      <c r="A23" s="32" t="str">
        <f>VLOOKUP(B23,'[1]LISTADO ATM'!$A$2:$C$821,3,0)</f>
        <v>DISTRITO NACIONAL</v>
      </c>
      <c r="B23" s="28">
        <v>235</v>
      </c>
      <c r="C23" s="28" t="str">
        <f>VLOOKUP(B23,'[1]LISTADO ATM'!$A$2:$B$821,2,0)</f>
        <v xml:space="preserve">ATM Oficina Multicentro La Sirena San Isidro </v>
      </c>
      <c r="D23" s="15" t="s">
        <v>10</v>
      </c>
      <c r="E23" s="37" t="s">
        <v>29</v>
      </c>
    </row>
    <row r="24" spans="1:5" ht="18" x14ac:dyDescent="0.25">
      <c r="A24" s="32" t="str">
        <f>VLOOKUP(B24,'[1]LISTADO ATM'!$A$2:$C$821,3,0)</f>
        <v>SUR</v>
      </c>
      <c r="B24" s="28">
        <v>750</v>
      </c>
      <c r="C24" s="28" t="str">
        <f>VLOOKUP(B24,'[1]LISTADO ATM'!$A$2:$B$821,2,0)</f>
        <v xml:space="preserve">ATM UNP Duvergé </v>
      </c>
      <c r="D24" s="15" t="s">
        <v>10</v>
      </c>
      <c r="E24" s="37" t="s">
        <v>30</v>
      </c>
    </row>
    <row r="25" spans="1:5" ht="18" x14ac:dyDescent="0.25">
      <c r="A25" s="32" t="str">
        <f>VLOOKUP(B25,'[1]LISTADO ATM'!$A$2:$C$821,3,0)</f>
        <v>ESTE</v>
      </c>
      <c r="B25" s="28">
        <v>114</v>
      </c>
      <c r="C25" s="28" t="str">
        <f>VLOOKUP(B25,'[1]LISTADO ATM'!$A$2:$B$821,2,0)</f>
        <v xml:space="preserve">ATM Oficina Hato Mayor </v>
      </c>
      <c r="D25" s="15" t="s">
        <v>10</v>
      </c>
      <c r="E25" s="37" t="s">
        <v>31</v>
      </c>
    </row>
    <row r="26" spans="1:5" ht="18" x14ac:dyDescent="0.25">
      <c r="A26" s="32" t="str">
        <f>VLOOKUP(B26,'[1]LISTADO ATM'!$A$2:$C$821,3,0)</f>
        <v>DISTRITO NACIONAL</v>
      </c>
      <c r="B26" s="28">
        <v>409</v>
      </c>
      <c r="C26" s="28" t="str">
        <f>VLOOKUP(B26,'[1]LISTADO ATM'!$A$2:$B$821,2,0)</f>
        <v xml:space="preserve">ATM Oficina Las Palmas de Herrera I </v>
      </c>
      <c r="D26" s="15" t="s">
        <v>10</v>
      </c>
      <c r="E26" s="37" t="s">
        <v>32</v>
      </c>
    </row>
    <row r="27" spans="1:5" ht="18" x14ac:dyDescent="0.25">
      <c r="A27" s="32" t="str">
        <f>VLOOKUP(B27,'[1]LISTADO ATM'!$A$2:$C$821,3,0)</f>
        <v>DISTRITO NACIONAL</v>
      </c>
      <c r="B27" s="28">
        <v>713</v>
      </c>
      <c r="C27" s="28" t="str">
        <f>VLOOKUP(B27,'[1]LISTADO ATM'!$A$2:$B$821,2,0)</f>
        <v xml:space="preserve">ATM Oficina Las Américas </v>
      </c>
      <c r="D27" s="15" t="s">
        <v>10</v>
      </c>
      <c r="E27" s="37">
        <v>3335878466</v>
      </c>
    </row>
    <row r="28" spans="1:5" ht="18" x14ac:dyDescent="0.25">
      <c r="A28" s="32" t="e">
        <f>VLOOKUP(B28,'[1]LISTADO ATM'!$A$2:$C$821,3,0)</f>
        <v>#N/A</v>
      </c>
      <c r="B28" s="28"/>
      <c r="C28" s="28" t="e">
        <f>VLOOKUP(B28,'[1]LISTADO ATM'!$A$2:$B$821,2,0)</f>
        <v>#N/A</v>
      </c>
      <c r="D28" s="15" t="s">
        <v>10</v>
      </c>
      <c r="E28" s="37"/>
    </row>
    <row r="29" spans="1:5" ht="18" x14ac:dyDescent="0.25">
      <c r="A29" s="32" t="e">
        <f>VLOOKUP(B29,'[1]LISTADO ATM'!$A$2:$C$821,3,0)</f>
        <v>#N/A</v>
      </c>
      <c r="B29" s="28"/>
      <c r="C29" s="28" t="e">
        <f>VLOOKUP(B29,'[1]LISTADO ATM'!$A$2:$B$821,2,0)</f>
        <v>#N/A</v>
      </c>
      <c r="D29" s="15" t="s">
        <v>10</v>
      </c>
      <c r="E29" s="37"/>
    </row>
    <row r="30" spans="1:5" ht="18" x14ac:dyDescent="0.25">
      <c r="A30" s="32" t="e">
        <f>VLOOKUP(B30,'[1]LISTADO ATM'!$A$2:$C$821,3,0)</f>
        <v>#N/A</v>
      </c>
      <c r="B30" s="28"/>
      <c r="C30" s="28" t="e">
        <f>VLOOKUP(B30,'[1]LISTADO ATM'!$A$2:$B$821,2,0)</f>
        <v>#N/A</v>
      </c>
      <c r="D30" s="15" t="s">
        <v>10</v>
      </c>
      <c r="E30" s="31"/>
    </row>
    <row r="31" spans="1:5" ht="18" x14ac:dyDescent="0.25">
      <c r="A31" s="32" t="e">
        <f>VLOOKUP(B31,'[1]LISTADO ATM'!$A$2:$C$821,3,0)</f>
        <v>#N/A</v>
      </c>
      <c r="B31" s="28"/>
      <c r="C31" s="28" t="e">
        <f>VLOOKUP(B31,'[1]LISTADO ATM'!$A$2:$B$821,2,0)</f>
        <v>#N/A</v>
      </c>
      <c r="D31" s="15" t="s">
        <v>10</v>
      </c>
      <c r="E31" s="31"/>
    </row>
    <row r="32" spans="1:5" ht="18.75" thickBot="1" x14ac:dyDescent="0.3">
      <c r="A32" s="33" t="s">
        <v>11</v>
      </c>
      <c r="B32" s="36">
        <f>COUNT(B19:B31)</f>
        <v>9</v>
      </c>
      <c r="C32" s="14"/>
      <c r="D32" s="14"/>
      <c r="E32" s="14"/>
    </row>
    <row r="33" spans="1:5" ht="15.75" thickBot="1" x14ac:dyDescent="0.3">
      <c r="B33" s="5"/>
      <c r="E33" s="5"/>
    </row>
    <row r="34" spans="1:5" ht="18.75" thickBot="1" x14ac:dyDescent="0.3">
      <c r="A34" s="45" t="s">
        <v>33</v>
      </c>
      <c r="B34" s="46"/>
      <c r="C34" s="46"/>
      <c r="D34" s="46"/>
      <c r="E34" s="47"/>
    </row>
    <row r="35" spans="1:5" ht="18" x14ac:dyDescent="0.25">
      <c r="A35" s="2" t="s">
        <v>5</v>
      </c>
      <c r="B35" s="12" t="s">
        <v>6</v>
      </c>
      <c r="C35" s="2" t="s">
        <v>7</v>
      </c>
      <c r="D35" s="2" t="s">
        <v>8</v>
      </c>
      <c r="E35" s="12" t="s">
        <v>9</v>
      </c>
    </row>
    <row r="36" spans="1:5" ht="18" x14ac:dyDescent="0.25">
      <c r="A36" s="32" t="str">
        <f>VLOOKUP(B36,'[1]LISTADO ATM'!$A$2:$C$821,3,0)</f>
        <v>DISTRITO NACIONAL</v>
      </c>
      <c r="B36" s="28">
        <v>239</v>
      </c>
      <c r="C36" s="28" t="str">
        <f>VLOOKUP(B36,'[1]LISTADO ATM'!$A$2:$B$821,2,0)</f>
        <v xml:space="preserve">ATM Autobanco Charles de Gaulle </v>
      </c>
      <c r="D36" s="69" t="s">
        <v>19</v>
      </c>
      <c r="E36" s="31" t="s">
        <v>21</v>
      </c>
    </row>
    <row r="37" spans="1:5" ht="19.5" customHeight="1" x14ac:dyDescent="0.25">
      <c r="A37" s="19" t="str">
        <f>VLOOKUP(B37,'[1]LISTADO ATM'!$A$2:$C$821,3,0)</f>
        <v>DISTRITO NACIONAL</v>
      </c>
      <c r="B37" s="28">
        <v>13</v>
      </c>
      <c r="C37" s="31" t="str">
        <f>VLOOKUP(B37,'[1]LISTADO ATM'!$A$2:$B$821,2,0)</f>
        <v xml:space="preserve">ATM CDEEE </v>
      </c>
      <c r="D37" s="28" t="s">
        <v>19</v>
      </c>
      <c r="E37" s="31" t="s">
        <v>34</v>
      </c>
    </row>
    <row r="38" spans="1:5" ht="19.5" customHeight="1" x14ac:dyDescent="0.25">
      <c r="A38" s="19" t="str">
        <f>VLOOKUP(B38,'[1]LISTADO ATM'!$A$2:$C$821,3,0)</f>
        <v>DISTRITO NACIONAL</v>
      </c>
      <c r="B38" s="28">
        <v>879</v>
      </c>
      <c r="C38" s="31" t="str">
        <f>VLOOKUP(B38,'[1]LISTADO ATM'!$A$2:$B$821,2,0)</f>
        <v xml:space="preserve">ATM Plaza Metropolitana </v>
      </c>
      <c r="D38" s="28" t="s">
        <v>19</v>
      </c>
      <c r="E38" s="31" t="s">
        <v>35</v>
      </c>
    </row>
    <row r="39" spans="1:5" ht="19.5" customHeight="1" x14ac:dyDescent="0.25">
      <c r="A39" s="19" t="str">
        <f>VLOOKUP(B39,'[1]LISTADO ATM'!$A$2:$C$821,3,0)</f>
        <v>DISTRITO NACIONAL</v>
      </c>
      <c r="B39" s="28">
        <v>949</v>
      </c>
      <c r="C39" s="31" t="str">
        <f>VLOOKUP(B39,'[1]LISTADO ATM'!$A$2:$B$821,2,0)</f>
        <v xml:space="preserve">ATM S/M Bravo San Isidro Coral Mall </v>
      </c>
      <c r="D39" s="28" t="s">
        <v>19</v>
      </c>
      <c r="E39" s="35" t="s">
        <v>36</v>
      </c>
    </row>
    <row r="40" spans="1:5" ht="19.5" customHeight="1" x14ac:dyDescent="0.25">
      <c r="A40" s="19" t="str">
        <f>VLOOKUP(B40,'[1]LISTADO ATM'!$A$2:$C$821,3,0)</f>
        <v>DISTRITO NACIONAL</v>
      </c>
      <c r="B40" s="28">
        <v>300</v>
      </c>
      <c r="C40" s="31" t="str">
        <f>VLOOKUP(B40,'[1]LISTADO ATM'!$A$2:$B$821,2,0)</f>
        <v xml:space="preserve">ATM S/M Aprezio Los Guaricanos </v>
      </c>
      <c r="D40" s="28" t="s">
        <v>19</v>
      </c>
      <c r="E40" s="31" t="s">
        <v>37</v>
      </c>
    </row>
    <row r="41" spans="1:5" ht="19.5" customHeight="1" x14ac:dyDescent="0.25">
      <c r="A41" s="19" t="e">
        <f>VLOOKUP(B41,'[1]LISTADO ATM'!$A$2:$C$821,3,0)</f>
        <v>#N/A</v>
      </c>
      <c r="B41" s="28"/>
      <c r="C41" s="31" t="e">
        <f>VLOOKUP(B41,'[1]LISTADO ATM'!$A$2:$B$821,2,0)</f>
        <v>#N/A</v>
      </c>
      <c r="D41" s="28" t="s">
        <v>19</v>
      </c>
      <c r="E41" s="31"/>
    </row>
    <row r="42" spans="1:5" ht="19.5" customHeight="1" x14ac:dyDescent="0.25">
      <c r="A42" s="19" t="e">
        <f>VLOOKUP(B42,'[1]LISTADO ATM'!$A$2:$C$821,3,0)</f>
        <v>#N/A</v>
      </c>
      <c r="B42" s="28"/>
      <c r="C42" s="31" t="e">
        <f>VLOOKUP(B42,'[1]LISTADO ATM'!$A$2:$B$821,2,0)</f>
        <v>#N/A</v>
      </c>
      <c r="D42" s="28" t="s">
        <v>19</v>
      </c>
      <c r="E42" s="31"/>
    </row>
    <row r="43" spans="1:5" ht="19.5" customHeight="1" x14ac:dyDescent="0.25">
      <c r="A43" s="19" t="e">
        <f>VLOOKUP(B43,'[1]LISTADO ATM'!$A$2:$C$821,3,0)</f>
        <v>#N/A</v>
      </c>
      <c r="B43" s="28"/>
      <c r="C43" s="31" t="e">
        <f>VLOOKUP(B43,'[1]LISTADO ATM'!$A$2:$B$821,2,0)</f>
        <v>#N/A</v>
      </c>
      <c r="D43" s="28" t="s">
        <v>19</v>
      </c>
      <c r="E43" s="31"/>
    </row>
    <row r="44" spans="1:5" ht="19.5" customHeight="1" x14ac:dyDescent="0.25">
      <c r="A44" s="19" t="e">
        <f>VLOOKUP(B44,'[1]LISTADO ATM'!$A$2:$C$821,3,0)</f>
        <v>#N/A</v>
      </c>
      <c r="B44" s="28"/>
      <c r="C44" s="31" t="e">
        <f>VLOOKUP(B44,'[1]LISTADO ATM'!$A$2:$B$821,2,0)</f>
        <v>#N/A</v>
      </c>
      <c r="D44" s="28" t="s">
        <v>19</v>
      </c>
      <c r="E44" s="31"/>
    </row>
    <row r="45" spans="1:5" ht="18.75" thickBot="1" x14ac:dyDescent="0.3">
      <c r="A45" s="3"/>
      <c r="B45" s="36">
        <f>COUNT(B36:B44)</f>
        <v>5</v>
      </c>
      <c r="C45" s="14"/>
      <c r="D45" s="38"/>
      <c r="E45" s="39"/>
    </row>
    <row r="46" spans="1:5" ht="15.75" thickBot="1" x14ac:dyDescent="0.3">
      <c r="B46" s="5"/>
      <c r="E46" s="5"/>
    </row>
    <row r="47" spans="1:5" ht="18" x14ac:dyDescent="0.25">
      <c r="A47" s="48" t="s">
        <v>13</v>
      </c>
      <c r="B47" s="49"/>
      <c r="C47" s="49"/>
      <c r="D47" s="49"/>
      <c r="E47" s="50"/>
    </row>
    <row r="48" spans="1:5" ht="18" x14ac:dyDescent="0.25">
      <c r="A48" s="2" t="s">
        <v>5</v>
      </c>
      <c r="B48" s="12" t="s">
        <v>6</v>
      </c>
      <c r="C48" s="4" t="s">
        <v>7</v>
      </c>
      <c r="D48" s="18" t="s">
        <v>8</v>
      </c>
      <c r="E48" s="12" t="s">
        <v>9</v>
      </c>
    </row>
    <row r="49" spans="1:5" ht="19.5" customHeight="1" x14ac:dyDescent="0.25">
      <c r="A49" s="19" t="str">
        <f>VLOOKUP(B49,'[1]LISTADO ATM'!$A$2:$C$821,3,0)</f>
        <v>DISTRITO NACIONAL</v>
      </c>
      <c r="B49" s="28">
        <v>87</v>
      </c>
      <c r="C49" s="31" t="str">
        <f>VLOOKUP(B49,'[1]LISTADO ATM'!$A$2:$B$821,2,0)</f>
        <v xml:space="preserve">ATM Autoservicio Sarasota </v>
      </c>
      <c r="D49" s="70" t="s">
        <v>23</v>
      </c>
      <c r="E49" s="31" t="s">
        <v>24</v>
      </c>
    </row>
    <row r="50" spans="1:5" ht="19.5" customHeight="1" x14ac:dyDescent="0.25">
      <c r="A50" s="19" t="str">
        <f>VLOOKUP(B50,'[1]LISTADO ATM'!$A$2:$C$821,3,0)</f>
        <v>DISTRITO NACIONAL</v>
      </c>
      <c r="B50" s="28">
        <v>70</v>
      </c>
      <c r="C50" s="31" t="str">
        <f>VLOOKUP(B50,'[1]LISTADO ATM'!$A$2:$B$821,2,0)</f>
        <v xml:space="preserve">ATM Autoservicio Plaza Lama Zona Oriental </v>
      </c>
      <c r="D50" s="70" t="s">
        <v>23</v>
      </c>
      <c r="E50" s="31" t="s">
        <v>38</v>
      </c>
    </row>
    <row r="51" spans="1:5" ht="19.5" customHeight="1" x14ac:dyDescent="0.25">
      <c r="A51" s="19" t="str">
        <f>VLOOKUP(B51,'[1]LISTADO ATM'!$A$2:$C$821,3,0)</f>
        <v>ESTE</v>
      </c>
      <c r="B51" s="28">
        <v>399</v>
      </c>
      <c r="C51" s="31" t="str">
        <f>VLOOKUP(B51,'[1]LISTADO ATM'!$A$2:$B$821,2,0)</f>
        <v xml:space="preserve">ATM Oficina La Romana II </v>
      </c>
      <c r="D51" s="70" t="s">
        <v>39</v>
      </c>
      <c r="E51" s="31" t="s">
        <v>40</v>
      </c>
    </row>
    <row r="52" spans="1:5" ht="19.5" customHeight="1" x14ac:dyDescent="0.25">
      <c r="A52" s="19" t="str">
        <f>VLOOKUP(B52,'[1]LISTADO ATM'!$A$2:$C$821,3,0)</f>
        <v>NORTE</v>
      </c>
      <c r="B52" s="28">
        <v>8</v>
      </c>
      <c r="C52" s="31" t="str">
        <f>VLOOKUP(B52,'[1]LISTADO ATM'!$A$2:$B$821,2,0)</f>
        <v>ATM Autoservicio Yaque</v>
      </c>
      <c r="D52" s="70" t="s">
        <v>23</v>
      </c>
      <c r="E52" s="31">
        <v>3335878460</v>
      </c>
    </row>
    <row r="53" spans="1:5" ht="19.5" customHeight="1" x14ac:dyDescent="0.25">
      <c r="A53" s="19" t="str">
        <f>VLOOKUP(B53,'[1]LISTADO ATM'!$A$2:$C$821,3,0)</f>
        <v>DISTRITO NACIONAL</v>
      </c>
      <c r="B53" s="28">
        <v>946</v>
      </c>
      <c r="C53" s="31" t="str">
        <f>VLOOKUP(B53,'[1]LISTADO ATM'!$A$2:$B$821,2,0)</f>
        <v xml:space="preserve">ATM Oficina Núñez de Cáceres I </v>
      </c>
      <c r="D53" s="70" t="s">
        <v>23</v>
      </c>
      <c r="E53" s="31">
        <v>3335878461</v>
      </c>
    </row>
    <row r="54" spans="1:5" ht="19.5" customHeight="1" x14ac:dyDescent="0.25">
      <c r="A54" s="19" t="str">
        <f>VLOOKUP(B54,'[1]LISTADO ATM'!$A$2:$C$821,3,0)</f>
        <v>DISTRITO NACIONAL</v>
      </c>
      <c r="B54" s="28">
        <v>540</v>
      </c>
      <c r="C54" s="31" t="str">
        <f>VLOOKUP(B54,'[1]LISTADO ATM'!$A$2:$B$821,2,0)</f>
        <v xml:space="preserve">ATM Autoservicio Sambil I </v>
      </c>
      <c r="D54" s="70" t="s">
        <v>23</v>
      </c>
      <c r="E54" s="31">
        <v>3335878462</v>
      </c>
    </row>
    <row r="55" spans="1:5" ht="19.5" customHeight="1" x14ac:dyDescent="0.25">
      <c r="A55" s="19" t="str">
        <f>VLOOKUP(B55,'[1]LISTADO ATM'!$A$2:$C$821,3,0)</f>
        <v>NORTE</v>
      </c>
      <c r="B55" s="28">
        <v>307</v>
      </c>
      <c r="C55" s="31" t="str">
        <f>VLOOKUP(B55,'[1]LISTADO ATM'!$A$2:$B$821,2,0)</f>
        <v>ATM Oficina Nagua II</v>
      </c>
      <c r="D55" s="70" t="s">
        <v>23</v>
      </c>
      <c r="E55" s="31">
        <v>3335878463</v>
      </c>
    </row>
    <row r="56" spans="1:5" ht="19.5" customHeight="1" x14ac:dyDescent="0.25">
      <c r="A56" s="19" t="str">
        <f>VLOOKUP(B56,'[1]LISTADO ATM'!$A$2:$C$821,3,0)</f>
        <v>DISTRITO NACIONAL</v>
      </c>
      <c r="B56" s="28">
        <v>904</v>
      </c>
      <c r="C56" s="31" t="str">
        <f>VLOOKUP(B56,'[1]LISTADO ATM'!$A$2:$B$821,2,0)</f>
        <v xml:space="preserve">ATM Oficina Multicentro La Sirena Churchill </v>
      </c>
      <c r="D56" s="70" t="s">
        <v>39</v>
      </c>
      <c r="E56" s="31">
        <v>3335878464</v>
      </c>
    </row>
    <row r="57" spans="1:5" ht="19.5" customHeight="1" x14ac:dyDescent="0.25">
      <c r="A57" s="19" t="str">
        <f>VLOOKUP(B57,'[1]LISTADO ATM'!$A$2:$C$821,3,0)</f>
        <v>SUR</v>
      </c>
      <c r="B57" s="28">
        <v>880</v>
      </c>
      <c r="C57" s="31" t="str">
        <f>VLOOKUP(B57,'[1]LISTADO ATM'!$A$2:$B$821,2,0)</f>
        <v xml:space="preserve">ATM Autoservicio Barahona II </v>
      </c>
      <c r="D57" s="70" t="s">
        <v>23</v>
      </c>
      <c r="E57" s="31">
        <v>3335878465</v>
      </c>
    </row>
    <row r="58" spans="1:5" ht="19.5" customHeight="1" x14ac:dyDescent="0.25">
      <c r="A58" s="19" t="e">
        <f>VLOOKUP(B58,'[1]LISTADO ATM'!$A$2:$C$821,3,0)</f>
        <v>#N/A</v>
      </c>
      <c r="B58" s="28"/>
      <c r="C58" s="31" t="e">
        <f>VLOOKUP(B58,'[1]LISTADO ATM'!$A$2:$B$821,2,0)</f>
        <v>#N/A</v>
      </c>
      <c r="D58" s="70"/>
      <c r="E58" s="31"/>
    </row>
    <row r="59" spans="1:5" ht="19.5" customHeight="1" x14ac:dyDescent="0.25">
      <c r="A59" s="19" t="e">
        <f>VLOOKUP(B59,'[1]LISTADO ATM'!$A$2:$C$821,3,0)</f>
        <v>#N/A</v>
      </c>
      <c r="B59" s="28"/>
      <c r="C59" s="31" t="e">
        <f>VLOOKUP(B59,'[1]LISTADO ATM'!$A$2:$B$821,2,0)</f>
        <v>#N/A</v>
      </c>
      <c r="D59" s="70"/>
      <c r="E59" s="31"/>
    </row>
    <row r="60" spans="1:5" ht="18.75" thickBot="1" x14ac:dyDescent="0.3">
      <c r="A60" s="3" t="s">
        <v>11</v>
      </c>
      <c r="B60" s="36">
        <f>COUNT(B49:B57)</f>
        <v>9</v>
      </c>
      <c r="C60" s="14"/>
      <c r="D60" s="17"/>
      <c r="E60" s="17"/>
    </row>
    <row r="61" spans="1:5" ht="15.75" thickBot="1" x14ac:dyDescent="0.3">
      <c r="B61" s="5"/>
      <c r="E61" s="5"/>
    </row>
    <row r="62" spans="1:5" ht="18.75" thickBot="1" x14ac:dyDescent="0.3">
      <c r="A62" s="63" t="s">
        <v>12</v>
      </c>
      <c r="B62" s="64"/>
      <c r="C62" t="s">
        <v>18</v>
      </c>
      <c r="D62" s="5"/>
      <c r="E62" s="5"/>
    </row>
    <row r="63" spans="1:5" ht="18.75" thickBot="1" x14ac:dyDescent="0.3">
      <c r="A63" s="65">
        <f>+B32+B45+B60</f>
        <v>23</v>
      </c>
      <c r="B63" s="66"/>
    </row>
    <row r="64" spans="1:5" ht="15.75" thickBot="1" x14ac:dyDescent="0.3">
      <c r="B64" s="5"/>
      <c r="E64" s="5"/>
    </row>
    <row r="65" spans="1:5" ht="18.75" customHeight="1" thickBot="1" x14ac:dyDescent="0.3">
      <c r="A65" s="45" t="s">
        <v>15</v>
      </c>
      <c r="B65" s="46"/>
      <c r="C65" s="46"/>
      <c r="D65" s="46"/>
      <c r="E65" s="47"/>
    </row>
    <row r="66" spans="1:5" ht="18" x14ac:dyDescent="0.25">
      <c r="A66" s="6" t="s">
        <v>5</v>
      </c>
      <c r="B66" s="6" t="s">
        <v>6</v>
      </c>
      <c r="C66" s="4" t="s">
        <v>7</v>
      </c>
      <c r="D66" s="67" t="s">
        <v>8</v>
      </c>
      <c r="E66" s="68"/>
    </row>
    <row r="67" spans="1:5" ht="18" x14ac:dyDescent="0.25">
      <c r="A67" s="28" t="str">
        <f>VLOOKUP(B67,'[1]LISTADO ATM'!$A$2:$C$821,3,0)</f>
        <v>ESTE</v>
      </c>
      <c r="B67" s="28">
        <v>923</v>
      </c>
      <c r="C67" s="28" t="str">
        <f>VLOOKUP(B67,'[1]LISTADO ATM'!$A$2:$B$821,2,0)</f>
        <v xml:space="preserve">ATM Agroindustrial San Pedro de Macorís </v>
      </c>
      <c r="D67" s="40" t="s">
        <v>17</v>
      </c>
      <c r="E67" s="41"/>
    </row>
    <row r="68" spans="1:5" ht="17.25" customHeight="1" x14ac:dyDescent="0.25">
      <c r="A68" s="28" t="str">
        <f>VLOOKUP(B68,'[1]LISTADO ATM'!$A$2:$C$821,3,0)</f>
        <v>ESTE</v>
      </c>
      <c r="B68" s="28">
        <v>802</v>
      </c>
      <c r="C68" s="28" t="str">
        <f>VLOOKUP(B68,'[1]LISTADO ATM'!$A$2:$B$821,2,0)</f>
        <v xml:space="preserve">ATM UNP Aeropuerto La Romana </v>
      </c>
      <c r="D68" s="40" t="s">
        <v>17</v>
      </c>
      <c r="E68" s="41"/>
    </row>
    <row r="69" spans="1:5" ht="17.25" customHeight="1" x14ac:dyDescent="0.25">
      <c r="A69" s="28" t="str">
        <f>VLOOKUP(B69,'[1]LISTADO ATM'!$A$2:$C$821,3,0)</f>
        <v>DISTRITO NACIONAL</v>
      </c>
      <c r="B69" s="28">
        <v>655</v>
      </c>
      <c r="C69" s="28" t="str">
        <f>VLOOKUP(B69,'[1]LISTADO ATM'!$A$2:$B$821,2,0)</f>
        <v>ATM Farmacia Sandra</v>
      </c>
      <c r="D69" s="40" t="s">
        <v>41</v>
      </c>
      <c r="E69" s="41"/>
    </row>
    <row r="70" spans="1:5" ht="17.25" customHeight="1" x14ac:dyDescent="0.25">
      <c r="A70" s="28" t="str">
        <f>VLOOKUP(B70,'[1]LISTADO ATM'!$A$2:$C$821,3,0)</f>
        <v>ESTE</v>
      </c>
      <c r="B70" s="28">
        <v>630</v>
      </c>
      <c r="C70" s="28" t="str">
        <f>VLOOKUP(B70,'[1]LISTADO ATM'!$A$2:$B$821,2,0)</f>
        <v xml:space="preserve">ATM Oficina Plaza Zaglul (SPM) </v>
      </c>
      <c r="D70" s="40" t="s">
        <v>17</v>
      </c>
      <c r="E70" s="41"/>
    </row>
    <row r="71" spans="1:5" ht="17.25" customHeight="1" x14ac:dyDescent="0.25">
      <c r="A71" s="28" t="str">
        <f>VLOOKUP(B71,'[1]LISTADO ATM'!$A$2:$C$821,3,0)</f>
        <v>DISTRITO NACIONAL</v>
      </c>
      <c r="B71" s="28">
        <v>557</v>
      </c>
      <c r="C71" s="28" t="str">
        <f>VLOOKUP(B71,'[1]LISTADO ATM'!$A$2:$B$821,2,0)</f>
        <v xml:space="preserve">ATM Multicentro La Sirena Ave. Mella </v>
      </c>
      <c r="D71" s="40" t="s">
        <v>41</v>
      </c>
      <c r="E71" s="41"/>
    </row>
    <row r="72" spans="1:5" ht="17.25" customHeight="1" x14ac:dyDescent="0.25">
      <c r="A72" s="28" t="str">
        <f>VLOOKUP(B72,'[1]LISTADO ATM'!$A$2:$C$821,3,0)</f>
        <v>DISTRITO NACIONAL</v>
      </c>
      <c r="B72" s="28">
        <v>355</v>
      </c>
      <c r="C72" s="28" t="str">
        <f>VLOOKUP(B72,'[1]LISTADO ATM'!$A$2:$B$821,2,0)</f>
        <v xml:space="preserve">ATM UNP Metro II </v>
      </c>
      <c r="D72" s="40" t="s">
        <v>41</v>
      </c>
      <c r="E72" s="41"/>
    </row>
    <row r="73" spans="1:5" ht="17.25" customHeight="1" x14ac:dyDescent="0.25">
      <c r="A73" s="28" t="str">
        <f>VLOOKUP(B73,'[1]LISTADO ATM'!$A$2:$C$821,3,0)</f>
        <v>ESTE</v>
      </c>
      <c r="B73" s="28">
        <v>217</v>
      </c>
      <c r="C73" s="28" t="str">
        <f>VLOOKUP(B73,'[1]LISTADO ATM'!$A$2:$B$821,2,0)</f>
        <v xml:space="preserve">ATM Oficina Bávaro </v>
      </c>
      <c r="D73" s="40" t="s">
        <v>41</v>
      </c>
      <c r="E73" s="41"/>
    </row>
    <row r="74" spans="1:5" ht="17.25" customHeight="1" x14ac:dyDescent="0.25">
      <c r="A74" s="28" t="str">
        <f>VLOOKUP(B74,'[1]LISTADO ATM'!$A$2:$C$821,3,0)</f>
        <v>DISTRITO NACIONAL</v>
      </c>
      <c r="B74" s="28">
        <v>593</v>
      </c>
      <c r="C74" s="28" t="str">
        <f>VLOOKUP(B74,'[1]LISTADO ATM'!$A$2:$B$821,2,0)</f>
        <v xml:space="preserve">ATM Ministerio Fuerzas Armadas II </v>
      </c>
      <c r="D74" s="40" t="s">
        <v>17</v>
      </c>
      <c r="E74" s="41"/>
    </row>
    <row r="75" spans="1:5" ht="17.25" customHeight="1" x14ac:dyDescent="0.25">
      <c r="A75" s="28" t="str">
        <f>VLOOKUP(B75,'[1]LISTADO ATM'!$A$2:$C$821,3,0)</f>
        <v>ESTE</v>
      </c>
      <c r="B75" s="28">
        <v>104</v>
      </c>
      <c r="C75" s="28" t="str">
        <f>VLOOKUP(B75,'[1]LISTADO ATM'!$A$2:$B$821,2,0)</f>
        <v xml:space="preserve">ATM Jumbo Higuey </v>
      </c>
      <c r="D75" s="40" t="s">
        <v>17</v>
      </c>
      <c r="E75" s="41"/>
    </row>
    <row r="76" spans="1:5" ht="17.25" customHeight="1" x14ac:dyDescent="0.25">
      <c r="A76" s="28" t="str">
        <f>VLOOKUP(B76,'[1]LISTADO ATM'!$A$2:$C$821,3,0)</f>
        <v>SUR</v>
      </c>
      <c r="B76" s="28">
        <v>880</v>
      </c>
      <c r="C76" s="28" t="str">
        <f>VLOOKUP(B76,'[1]LISTADO ATM'!$A$2:$B$821,2,0)</f>
        <v xml:space="preserve">ATM Autoservicio Barahona II </v>
      </c>
      <c r="D76" s="40" t="s">
        <v>17</v>
      </c>
      <c r="E76" s="41"/>
    </row>
    <row r="77" spans="1:5" ht="17.25" customHeight="1" x14ac:dyDescent="0.25">
      <c r="A77" s="28" t="str">
        <f>VLOOKUP(B77,'[1]LISTADO ATM'!$A$2:$C$821,3,0)</f>
        <v>NORTE</v>
      </c>
      <c r="B77" s="28">
        <v>965</v>
      </c>
      <c r="C77" s="28" t="str">
        <f>VLOOKUP(B77,'[1]LISTADO ATM'!$A$2:$B$821,2,0)</f>
        <v xml:space="preserve">ATM S/M La Fuente FUN (Santiago) </v>
      </c>
      <c r="D77" s="40" t="s">
        <v>41</v>
      </c>
      <c r="E77" s="41"/>
    </row>
    <row r="78" spans="1:5" ht="17.25" customHeight="1" x14ac:dyDescent="0.25">
      <c r="A78" s="28" t="str">
        <f>VLOOKUP(B78,'[1]LISTADO ATM'!$A$2:$C$821,3,0)</f>
        <v>ESTE</v>
      </c>
      <c r="B78" s="28">
        <v>609</v>
      </c>
      <c r="C78" s="28" t="str">
        <f>VLOOKUP(B78,'[1]LISTADO ATM'!$A$2:$B$821,2,0)</f>
        <v xml:space="preserve">ATM S/M Jumbo (San Pedro) </v>
      </c>
      <c r="D78" s="40" t="s">
        <v>17</v>
      </c>
      <c r="E78" s="41"/>
    </row>
    <row r="79" spans="1:5" ht="17.25" customHeight="1" x14ac:dyDescent="0.25">
      <c r="A79" s="28" t="str">
        <f>VLOOKUP(B79,'[1]LISTADO ATM'!$A$2:$C$821,3,0)</f>
        <v>NORTE</v>
      </c>
      <c r="B79" s="28">
        <v>142</v>
      </c>
      <c r="C79" s="28" t="str">
        <f>VLOOKUP(B79,'[1]LISTADO ATM'!$A$2:$B$821,2,0)</f>
        <v xml:space="preserve">ATM Centro de Caja Galerías Bonao </v>
      </c>
      <c r="D79" s="40" t="s">
        <v>17</v>
      </c>
      <c r="E79" s="41"/>
    </row>
    <row r="80" spans="1:5" ht="17.25" customHeight="1" x14ac:dyDescent="0.25">
      <c r="A80" s="28" t="str">
        <f>VLOOKUP(B80,'[1]LISTADO ATM'!$A$2:$C$821,3,0)</f>
        <v>ESTE</v>
      </c>
      <c r="B80" s="28">
        <v>912</v>
      </c>
      <c r="C80" s="28" t="str">
        <f>VLOOKUP(B80,'[1]LISTADO ATM'!$A$2:$B$821,2,0)</f>
        <v xml:space="preserve">ATM Oficina San Pedro II </v>
      </c>
      <c r="D80" s="40" t="s">
        <v>17</v>
      </c>
      <c r="E80" s="41"/>
    </row>
    <row r="81" spans="1:5" ht="17.25" customHeight="1" x14ac:dyDescent="0.25">
      <c r="A81" s="28" t="str">
        <f>VLOOKUP(B81,'[1]LISTADO ATM'!$A$2:$C$821,3,0)</f>
        <v>DISTRITO NACIONAL</v>
      </c>
      <c r="B81" s="28">
        <v>957</v>
      </c>
      <c r="C81" s="28" t="str">
        <f>VLOOKUP(B81,'[1]LISTADO ATM'!$A$2:$B$821,2,0)</f>
        <v xml:space="preserve">ATM Oficina Venezuela </v>
      </c>
      <c r="D81" s="40" t="s">
        <v>41</v>
      </c>
      <c r="E81" s="41"/>
    </row>
    <row r="82" spans="1:5" ht="17.25" customHeight="1" x14ac:dyDescent="0.25">
      <c r="A82" s="28" t="str">
        <f>VLOOKUP(B82,'[1]LISTADO ATM'!$A$2:$C$821,3,0)</f>
        <v>SUR</v>
      </c>
      <c r="B82" s="28">
        <v>45</v>
      </c>
      <c r="C82" s="28" t="str">
        <f>VLOOKUP(B82,'[1]LISTADO ATM'!$A$2:$B$821,2,0)</f>
        <v xml:space="preserve">ATM Oficina Tamayo </v>
      </c>
      <c r="D82" s="40" t="s">
        <v>41</v>
      </c>
      <c r="E82" s="41"/>
    </row>
    <row r="83" spans="1:5" ht="17.25" customHeight="1" x14ac:dyDescent="0.25">
      <c r="A83" s="28" t="e">
        <f>VLOOKUP(B83,'[1]LISTADO ATM'!$A$2:$C$821,3,0)</f>
        <v>#N/A</v>
      </c>
      <c r="B83" s="28"/>
      <c r="C83" s="28" t="e">
        <f>VLOOKUP(B83,'[1]LISTADO ATM'!$A$2:$B$821,2,0)</f>
        <v>#N/A</v>
      </c>
      <c r="D83" s="40"/>
      <c r="E83" s="41"/>
    </row>
    <row r="84" spans="1:5" ht="17.25" customHeight="1" x14ac:dyDescent="0.25">
      <c r="A84" s="28" t="e">
        <f>VLOOKUP(B84,'[1]LISTADO ATM'!$A$2:$C$821,3,0)</f>
        <v>#N/A</v>
      </c>
      <c r="B84" s="28"/>
      <c r="C84" s="28" t="e">
        <f>VLOOKUP(B84,'[1]LISTADO ATM'!$A$2:$B$821,2,0)</f>
        <v>#N/A</v>
      </c>
      <c r="D84" s="40"/>
      <c r="E84" s="41"/>
    </row>
    <row r="85" spans="1:5" ht="18.75" thickBot="1" x14ac:dyDescent="0.3">
      <c r="A85" s="3"/>
      <c r="B85" s="36">
        <f>COUNT(B67:B84)</f>
        <v>16</v>
      </c>
      <c r="C85" s="29"/>
      <c r="D85" s="29"/>
      <c r="E85" s="30"/>
    </row>
  </sheetData>
  <mergeCells count="31">
    <mergeCell ref="D81:E81"/>
    <mergeCell ref="D82:E82"/>
    <mergeCell ref="D83:E83"/>
    <mergeCell ref="D84:E84"/>
    <mergeCell ref="D71:E71"/>
    <mergeCell ref="D77:E77"/>
    <mergeCell ref="D78:E78"/>
    <mergeCell ref="D79:E79"/>
    <mergeCell ref="D80:E80"/>
    <mergeCell ref="D70:E70"/>
    <mergeCell ref="D69:E69"/>
    <mergeCell ref="A63:B63"/>
    <mergeCell ref="D68:E68"/>
    <mergeCell ref="D67:E67"/>
    <mergeCell ref="A47:E47"/>
    <mergeCell ref="A62:B62"/>
    <mergeCell ref="A65:E65"/>
    <mergeCell ref="D66:E66"/>
    <mergeCell ref="A1:E1"/>
    <mergeCell ref="A2:E2"/>
    <mergeCell ref="A7:E7"/>
    <mergeCell ref="C10:E10"/>
    <mergeCell ref="A12:E12"/>
    <mergeCell ref="C15:E15"/>
    <mergeCell ref="A17:E17"/>
    <mergeCell ref="A34:E34"/>
    <mergeCell ref="D72:E72"/>
    <mergeCell ref="D73:E73"/>
    <mergeCell ref="D74:E74"/>
    <mergeCell ref="D75:E75"/>
    <mergeCell ref="D76:E76"/>
  </mergeCells>
  <phoneticPr fontId="11" type="noConversion"/>
  <conditionalFormatting sqref="E19">
    <cfRule type="duplicateValues" dxfId="51" priority="52"/>
  </conditionalFormatting>
  <conditionalFormatting sqref="E20:E29">
    <cfRule type="duplicateValues" dxfId="50" priority="51"/>
  </conditionalFormatting>
  <conditionalFormatting sqref="E85:E1048576 E32:E39 E45:E48 E1:E18 E60:E67">
    <cfRule type="duplicateValues" dxfId="49" priority="50"/>
  </conditionalFormatting>
  <conditionalFormatting sqref="E69 E83:E84">
    <cfRule type="duplicateValues" dxfId="48" priority="49"/>
  </conditionalFormatting>
  <conditionalFormatting sqref="F29:F31">
    <cfRule type="duplicateValues" dxfId="47" priority="48"/>
  </conditionalFormatting>
  <conditionalFormatting sqref="B29">
    <cfRule type="duplicateValues" dxfId="46" priority="47"/>
  </conditionalFormatting>
  <conditionalFormatting sqref="F28">
    <cfRule type="duplicateValues" dxfId="45" priority="46"/>
  </conditionalFormatting>
  <conditionalFormatting sqref="B28">
    <cfRule type="duplicateValues" dxfId="44" priority="45"/>
  </conditionalFormatting>
  <conditionalFormatting sqref="F27">
    <cfRule type="duplicateValues" dxfId="43" priority="44"/>
  </conditionalFormatting>
  <conditionalFormatting sqref="B27">
    <cfRule type="duplicateValues" dxfId="42" priority="43"/>
  </conditionalFormatting>
  <conditionalFormatting sqref="F26">
    <cfRule type="duplicateValues" dxfId="41" priority="42"/>
  </conditionalFormatting>
  <conditionalFormatting sqref="B22:B26">
    <cfRule type="duplicateValues" dxfId="40" priority="41"/>
  </conditionalFormatting>
  <conditionalFormatting sqref="F85:F1048576 F45:F67 F32:F42 F1:F25">
    <cfRule type="duplicateValues" dxfId="39" priority="40"/>
  </conditionalFormatting>
  <conditionalFormatting sqref="B85 B88:B1048576 B1:B21 B60:B67 B32:B48">
    <cfRule type="duplicateValues" dxfId="38" priority="39"/>
  </conditionalFormatting>
  <conditionalFormatting sqref="B40:B43">
    <cfRule type="duplicateValues" dxfId="37" priority="38"/>
  </conditionalFormatting>
  <conditionalFormatting sqref="F43:F44">
    <cfRule type="duplicateValues" dxfId="36" priority="37"/>
  </conditionalFormatting>
  <conditionalFormatting sqref="B44">
    <cfRule type="duplicateValues" dxfId="35" priority="36"/>
  </conditionalFormatting>
  <conditionalFormatting sqref="E40:E44">
    <cfRule type="duplicateValues" dxfId="34" priority="35"/>
  </conditionalFormatting>
  <conditionalFormatting sqref="B30:B31">
    <cfRule type="duplicateValues" dxfId="33" priority="34"/>
  </conditionalFormatting>
  <conditionalFormatting sqref="B30:B31">
    <cfRule type="duplicateValues" dxfId="32" priority="32"/>
    <cfRule type="duplicateValues" dxfId="31" priority="33"/>
  </conditionalFormatting>
  <conditionalFormatting sqref="B30:B31"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E31">
    <cfRule type="duplicateValues" dxfId="26" priority="27"/>
  </conditionalFormatting>
  <conditionalFormatting sqref="E30">
    <cfRule type="duplicateValues" dxfId="25" priority="26"/>
  </conditionalFormatting>
  <conditionalFormatting sqref="B49:B59">
    <cfRule type="duplicateValues" dxfId="24" priority="25"/>
  </conditionalFormatting>
  <conditionalFormatting sqref="B49:B59">
    <cfRule type="duplicateValues" dxfId="23" priority="23"/>
    <cfRule type="duplicateValues" dxfId="22" priority="24"/>
  </conditionalFormatting>
  <conditionalFormatting sqref="B49:B59">
    <cfRule type="duplicateValues" dxfId="21" priority="19"/>
    <cfRule type="duplicateValues" dxfId="20" priority="20"/>
    <cfRule type="duplicateValues" dxfId="19" priority="21"/>
    <cfRule type="duplicateValues" dxfId="18" priority="22"/>
  </conditionalFormatting>
  <conditionalFormatting sqref="E49:E59">
    <cfRule type="duplicateValues" dxfId="17" priority="18"/>
  </conditionalFormatting>
  <conditionalFormatting sqref="E68">
    <cfRule type="duplicateValues" dxfId="16" priority="17"/>
  </conditionalFormatting>
  <conditionalFormatting sqref="B1:B1048576">
    <cfRule type="duplicateValues" dxfId="15" priority="16"/>
  </conditionalFormatting>
  <conditionalFormatting sqref="E70">
    <cfRule type="duplicateValues" dxfId="14" priority="15"/>
  </conditionalFormatting>
  <conditionalFormatting sqref="E71">
    <cfRule type="duplicateValues" dxfId="13" priority="14"/>
  </conditionalFormatting>
  <conditionalFormatting sqref="E72">
    <cfRule type="duplicateValues" dxfId="12" priority="13"/>
  </conditionalFormatting>
  <conditionalFormatting sqref="E73">
    <cfRule type="duplicateValues" dxfId="11" priority="12"/>
  </conditionalFormatting>
  <conditionalFormatting sqref="E74">
    <cfRule type="duplicateValues" dxfId="10" priority="11"/>
  </conditionalFormatting>
  <conditionalFormatting sqref="E75">
    <cfRule type="duplicateValues" dxfId="9" priority="10"/>
  </conditionalFormatting>
  <conditionalFormatting sqref="E76">
    <cfRule type="duplicateValues" dxfId="8" priority="9"/>
  </conditionalFormatting>
  <conditionalFormatting sqref="E77">
    <cfRule type="duplicateValues" dxfId="7" priority="8"/>
  </conditionalFormatting>
  <conditionalFormatting sqref="E78">
    <cfRule type="duplicateValues" dxfId="6" priority="7"/>
  </conditionalFormatting>
  <conditionalFormatting sqref="E79">
    <cfRule type="duplicateValues" dxfId="5" priority="6"/>
  </conditionalFormatting>
  <conditionalFormatting sqref="E80">
    <cfRule type="duplicateValues" dxfId="4" priority="5"/>
  </conditionalFormatting>
  <conditionalFormatting sqref="E81">
    <cfRule type="duplicateValues" dxfId="3" priority="4"/>
  </conditionalFormatting>
  <conditionalFormatting sqref="E82">
    <cfRule type="duplicateValues" dxfId="2" priority="3"/>
  </conditionalFormatting>
  <conditionalFormatting sqref="F68:F84">
    <cfRule type="duplicateValues" dxfId="1" priority="2"/>
  </conditionalFormatting>
  <conditionalFormatting sqref="B68:B84">
    <cfRule type="duplicateValues" dxfId="0" priority="1"/>
  </conditionalFormatting>
  <hyperlinks>
    <hyperlink ref="E107" r:id="rId1" display="http://s460-helpdesk/CAisd/pdmweb.exe?OP=SEARCH+FACTORY=in+SKIPLIST=1+QBE.EQ.id=3580464"/>
    <hyperlink ref="E106" r:id="rId2" display="http://s460-helpdesk/CAisd/pdmweb.exe?OP=SEARCH+FACTORY=in+SKIPLIST=1+QBE.EQ.id=3580463"/>
    <hyperlink ref="E148" r:id="rId3" display="javascript:do_default(0)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2021-05-07T08:10:58Z</dcterms:modified>
</cp:coreProperties>
</file>