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8\"/>
    </mc:Choice>
  </mc:AlternateContent>
  <bookViews>
    <workbookView xWindow="0" yWindow="0" windowWidth="15270" windowHeight="457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31" i="1"/>
  <c r="B57" i="1"/>
  <c r="C30" i="1" l="1"/>
  <c r="A30" i="1"/>
  <c r="C23" i="1"/>
  <c r="A23" i="1"/>
  <c r="C22" i="1"/>
  <c r="A22" i="1"/>
  <c r="C21" i="1"/>
  <c r="A21" i="1"/>
  <c r="B36" i="1"/>
  <c r="C29" i="1"/>
  <c r="A29" i="1"/>
  <c r="C55" i="1"/>
  <c r="A55" i="1"/>
  <c r="C52" i="1"/>
  <c r="C53" i="1"/>
  <c r="A52" i="1"/>
  <c r="A53" i="1"/>
  <c r="C28" i="1"/>
  <c r="A28" i="1"/>
  <c r="B10" i="1"/>
  <c r="C54" i="1"/>
  <c r="A54" i="1"/>
  <c r="C56" i="1"/>
  <c r="A56" i="1"/>
  <c r="A14" i="1" l="1"/>
  <c r="C14" i="1"/>
  <c r="B15" i="1"/>
  <c r="C20" i="1"/>
  <c r="C51" i="1" l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35" i="1"/>
  <c r="A35" i="1"/>
  <c r="C9" i="1"/>
  <c r="A9" i="1"/>
  <c r="A20" i="1"/>
  <c r="C19" i="1"/>
  <c r="A19" i="1"/>
  <c r="A39" i="1" l="1"/>
  <c r="F2" i="3"/>
</calcChain>
</file>

<file path=xl/sharedStrings.xml><?xml version="1.0" encoding="utf-8"?>
<sst xmlns="http://schemas.openxmlformats.org/spreadsheetml/2006/main" count="947" uniqueCount="28">
  <si>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</si>
  <si>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</si>
  <si>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</si>
  <si>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</si>
  <si>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</si>
  <si>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</si>
  <si>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</si>
  <si>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</si>
  <si>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</si>
  <si>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</si>
  <si>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</si>
  <si>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</si>
  <si>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</si>
  <si>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</si>
  <si>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</si>
  <si>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</si>
  <si>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</si>
  <si>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</si>
  <si>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</si>
  <si>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</si>
  <si>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</si>
  <si>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</si>
  <si>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GAVETA DE DEPOSITO LLENA</t>
  </si>
  <si>
    <t>3335878282</t>
  </si>
  <si>
    <t xml:space="preserve">FUERA DE SERVICIO / GAVETAS VACIAS + GAVETAS FALLANDO </t>
  </si>
  <si>
    <t>3335878296</t>
  </si>
  <si>
    <t>2 Gavetas Vacias y 1 Fallando</t>
  </si>
  <si>
    <t>3335879804 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</si>
</sst>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7" zoomScale="85" zoomScaleNormal="85" workbookViewId="0">
      <selection sqref="A1:E57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6" ht="22.5" x14ac:dyDescent="0.25">
      <c r="A1" s="56" t="s">
        <v>1</v>
      </c>
      <c r="B1" s="57"/>
      <c r="C1" s="57"/>
      <c r="D1" s="57"/>
      <c r="E1" s="58"/>
    </row>
    <row r="2" spans="1:6" ht="25.5" x14ac:dyDescent="0.25">
      <c r="A2" s="59" t="s">
        <v>0</v>
      </c>
      <c r="B2" s="60"/>
      <c r="C2" s="60"/>
      <c r="D2" s="60"/>
      <c r="E2" s="61"/>
    </row>
    <row r="3" spans="1:6" ht="18" x14ac:dyDescent="0.25">
      <c r="B3" s="1"/>
      <c r="C3" s="1"/>
      <c r="D3" s="1"/>
      <c r="E3" s="10"/>
    </row>
    <row r="4" spans="1:6" ht="18.75" thickBot="1" x14ac:dyDescent="0.3">
      <c r="A4" s="7" t="s">
        <v>2</v>
      </c>
      <c r="B4" s="9">
        <v>44323.708333333336</v>
      </c>
      <c r="C4" s="1"/>
      <c r="D4" s="1"/>
      <c r="E4" s="11"/>
    </row>
    <row r="5" spans="1:6" ht="18.75" thickBot="1" x14ac:dyDescent="0.3">
      <c r="A5" s="7" t="s">
        <v>3</v>
      </c>
      <c r="B5" s="9">
        <v>44324.25</v>
      </c>
      <c r="C5" s="8"/>
      <c r="D5" s="1"/>
      <c r="E5" s="11"/>
    </row>
    <row r="6" spans="1:6" ht="18" x14ac:dyDescent="0.25">
      <c r="B6" s="1"/>
      <c r="C6" s="1"/>
      <c r="D6" s="1"/>
      <c r="E6" s="13"/>
    </row>
    <row r="7" spans="1:6" ht="18" x14ac:dyDescent="0.25">
      <c r="A7" s="62" t="s">
        <v>4</v>
      </c>
      <c r="B7" s="63"/>
      <c r="C7" s="63"/>
      <c r="D7" s="63"/>
      <c r="E7" s="64"/>
    </row>
    <row r="8" spans="1:6" ht="18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6" ht="19.5" customHeight="1" thickBot="1" x14ac:dyDescent="0.3">
      <c r="A9" s="19" t="e">
        <f>VLOOKUP(B9,'[1]LISTADO ATM'!$A$2:$C$821,3,0)</f>
        <v>#N/A</v>
      </c>
      <c r="B9" s="28"/>
      <c r="C9" s="31" t="e">
        <f>VLOOKUP(B9,'[1]LISTADO ATM'!$A$2:$B$821,2,0)</f>
        <v>#N/A</v>
      </c>
      <c r="D9" s="16" t="s">
        <v>21</v>
      </c>
      <c r="E9" s="31"/>
      <c r="F9" s="41"/>
    </row>
    <row r="10" spans="1:6" ht="18.75" thickBot="1" x14ac:dyDescent="0.3">
      <c r="A10" s="3" t="s">
        <v>11</v>
      </c>
      <c r="B10" s="39">
        <f>COUNT(B9:B9)</f>
        <v>0</v>
      </c>
      <c r="C10" s="65"/>
      <c r="D10" s="66"/>
      <c r="E10" s="67"/>
    </row>
    <row r="11" spans="1:6" x14ac:dyDescent="0.25">
      <c r="B11" s="5"/>
      <c r="E11" s="5"/>
    </row>
    <row r="12" spans="1:6" ht="18" x14ac:dyDescent="0.25">
      <c r="A12" s="62" t="s">
        <v>16</v>
      </c>
      <c r="B12" s="63"/>
      <c r="C12" s="63"/>
      <c r="D12" s="63"/>
      <c r="E12" s="64"/>
    </row>
    <row r="13" spans="1:6" ht="18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6" ht="18.75" customHeight="1" thickBot="1" x14ac:dyDescent="0.3">
      <c r="A14" s="19" t="e">
        <f>VLOOKUP(B14,'[1]LISTADO ATM'!$A$2:$C$821,3,0)</f>
        <v>#N/A</v>
      </c>
      <c r="B14" s="28"/>
      <c r="C14" s="34" t="e">
        <f>VLOOKUP(B14,'[1]LISTADO ATM'!$A$2:$B$821,2,0)</f>
        <v>#N/A</v>
      </c>
      <c r="D14" s="16" t="s">
        <v>20</v>
      </c>
      <c r="E14" s="31"/>
    </row>
    <row r="15" spans="1:6" ht="18.75" thickBot="1" x14ac:dyDescent="0.3">
      <c r="A15" s="3" t="s">
        <v>11</v>
      </c>
      <c r="B15" s="39">
        <f>COUNT(B14:B14)</f>
        <v>0</v>
      </c>
      <c r="C15" s="68"/>
      <c r="D15" s="69"/>
      <c r="E15" s="70"/>
    </row>
    <row r="16" spans="1:6" ht="15.75" thickBot="1" x14ac:dyDescent="0.3">
      <c r="B16" s="5"/>
      <c r="E16" s="5"/>
    </row>
    <row r="17" spans="1:5" ht="18.75" thickBot="1" x14ac:dyDescent="0.3">
      <c r="A17" s="51" t="s">
        <v>14</v>
      </c>
      <c r="B17" s="52"/>
      <c r="C17" s="52"/>
      <c r="D17" s="52"/>
      <c r="E17" s="53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32" t="str">
        <f>VLOOKUP(B19,'[1]LISTADO ATM'!$A$2:$C$821,3,0)</f>
        <v>DISTRITO NACIONAL</v>
      </c>
      <c r="B19" s="28">
        <v>884</v>
      </c>
      <c r="C19" s="28" t="str">
        <f>VLOOKUP(B19,'[1]LISTADO ATM'!$A$2:$B$821,2,0)</f>
        <v xml:space="preserve">ATM UNP Olé Sabana Perdida </v>
      </c>
      <c r="D19" s="15" t="s">
        <v>10</v>
      </c>
      <c r="E19" s="36">
        <v>3335879188</v>
      </c>
    </row>
    <row r="20" spans="1:5" ht="18" x14ac:dyDescent="0.25">
      <c r="A20" s="32" t="str">
        <f>VLOOKUP(B20,'[1]LISTADO ATM'!$A$2:$C$821,3,0)</f>
        <v>SUR</v>
      </c>
      <c r="B20" s="28">
        <v>750</v>
      </c>
      <c r="C20" s="28" t="str">
        <f>VLOOKUP(B20,'[1]LISTADO ATM'!$A$2:$B$821,2,0)</f>
        <v xml:space="preserve">ATM UNP Duvergé </v>
      </c>
      <c r="D20" s="15" t="s">
        <v>10</v>
      </c>
      <c r="E20" s="36" t="s">
        <v>23</v>
      </c>
    </row>
    <row r="21" spans="1:5" ht="19.5" customHeight="1" x14ac:dyDescent="0.25">
      <c r="A21" s="19" t="str">
        <f>VLOOKUP(B21,'[1]LISTADO ATM'!$A$2:$C$821,3,0)</f>
        <v>DISTRITO NACIONAL</v>
      </c>
      <c r="B21" s="28">
        <v>949</v>
      </c>
      <c r="C21" s="31" t="str">
        <f>VLOOKUP(B21,'[1]LISTADO ATM'!$A$2:$B$821,2,0)</f>
        <v xml:space="preserve">ATM S/M Bravo San Isidro Coral Mall </v>
      </c>
      <c r="D21" s="15" t="s">
        <v>10</v>
      </c>
      <c r="E21" s="35" t="s">
        <v>25</v>
      </c>
    </row>
    <row r="22" spans="1:5" ht="19.5" customHeight="1" x14ac:dyDescent="0.25">
      <c r="A22" s="19" t="str">
        <f>VLOOKUP(B22,'[1]LISTADO ATM'!$A$2:$C$821,3,0)</f>
        <v>SUR</v>
      </c>
      <c r="B22" s="28">
        <v>356</v>
      </c>
      <c r="C22" s="31" t="str">
        <f>VLOOKUP(B22,'[1]LISTADO ATM'!$A$2:$B$821,2,0)</f>
        <v xml:space="preserve">ATM Estación Sigma (San Cristóbal) </v>
      </c>
      <c r="D22" s="15" t="s">
        <v>10</v>
      </c>
      <c r="E22" s="35">
        <v>3335879850</v>
      </c>
    </row>
    <row r="23" spans="1:5" ht="19.5" customHeight="1" thickBot="1" x14ac:dyDescent="0.3">
      <c r="A23" s="19" t="str">
        <f>VLOOKUP(B23,'[1]LISTADO ATM'!$A$2:$C$821,3,0)</f>
        <v>DISTRITO NACIONAL</v>
      </c>
      <c r="B23" s="28">
        <v>486</v>
      </c>
      <c r="C23" s="31" t="str">
        <f>VLOOKUP(B23,'[1]LISTADO ATM'!$A$2:$B$821,2,0)</f>
        <v xml:space="preserve">ATM Olé La Caleta </v>
      </c>
      <c r="D23" s="15" t="s">
        <v>10</v>
      </c>
      <c r="E23" s="35">
        <v>3335879851</v>
      </c>
    </row>
    <row r="24" spans="1:5" ht="18.75" thickBot="1" x14ac:dyDescent="0.3">
      <c r="A24" s="33" t="s">
        <v>11</v>
      </c>
      <c r="B24" s="39">
        <f>COUNT(B19:B23)</f>
        <v>5</v>
      </c>
      <c r="C24" s="14"/>
      <c r="D24" s="14"/>
      <c r="E24" s="14"/>
    </row>
    <row r="25" spans="1:5" ht="15.75" thickBot="1" x14ac:dyDescent="0.3">
      <c r="B25" s="5"/>
      <c r="E25" s="5"/>
    </row>
    <row r="26" spans="1:5" ht="18.75" customHeight="1" thickBot="1" x14ac:dyDescent="0.3">
      <c r="A26" s="51" t="s">
        <v>24</v>
      </c>
      <c r="B26" s="52"/>
      <c r="C26" s="52"/>
      <c r="D26" s="52"/>
      <c r="E26" s="53"/>
    </row>
    <row r="27" spans="1:5" ht="18" x14ac:dyDescent="0.25">
      <c r="A27" s="2" t="s">
        <v>5</v>
      </c>
      <c r="B27" s="12" t="s">
        <v>6</v>
      </c>
      <c r="C27" s="2" t="s">
        <v>7</v>
      </c>
      <c r="D27" s="2" t="s">
        <v>8</v>
      </c>
      <c r="E27" s="12" t="s">
        <v>9</v>
      </c>
    </row>
    <row r="28" spans="1:5" ht="19.5" customHeight="1" x14ac:dyDescent="0.25">
      <c r="A28" s="19" t="str">
        <f>VLOOKUP(B28,'[1]LISTADO ATM'!$A$2:$C$821,3,0)</f>
        <v>DISTRITO NACIONAL</v>
      </c>
      <c r="B28" s="28">
        <v>147</v>
      </c>
      <c r="C28" s="31" t="str">
        <f>VLOOKUP(B28,'[1]LISTADO ATM'!$A$2:$B$821,2,0)</f>
        <v xml:space="preserve">ATM Kiosco Megacentro I </v>
      </c>
      <c r="D28" s="28" t="s">
        <v>19</v>
      </c>
      <c r="E28" s="35" t="s">
        <v>27</v>
      </c>
    </row>
    <row r="29" spans="1:5" ht="19.5" customHeight="1" x14ac:dyDescent="0.25">
      <c r="A29" s="19" t="str">
        <f>VLOOKUP(B29,'[1]LISTADO ATM'!$A$2:$C$821,3,0)</f>
        <v>DISTRITO NACIONAL</v>
      </c>
      <c r="B29" s="28">
        <v>578</v>
      </c>
      <c r="C29" s="31" t="str">
        <f>VLOOKUP(B29,'[1]LISTADO ATM'!$A$2:$B$821,2,0)</f>
        <v xml:space="preserve">ATM Procuraduría General de la República </v>
      </c>
      <c r="D29" s="28" t="s">
        <v>19</v>
      </c>
      <c r="E29" s="35">
        <v>3335879583</v>
      </c>
    </row>
    <row r="30" spans="1:5" ht="19.5" customHeight="1" thickBot="1" x14ac:dyDescent="0.3">
      <c r="A30" s="19" t="str">
        <f>VLOOKUP(B30,'[1]LISTADO ATM'!$A$2:$C$821,3,0)</f>
        <v>DISTRITO NACIONAL</v>
      </c>
      <c r="B30" s="28">
        <v>655</v>
      </c>
      <c r="C30" s="31" t="str">
        <f>VLOOKUP(B30,'[1]LISTADO ATM'!$A$2:$B$821,2,0)</f>
        <v>ATM Farmacia Sandra</v>
      </c>
      <c r="D30" s="28" t="s">
        <v>19</v>
      </c>
      <c r="E30" s="35">
        <v>3335879852</v>
      </c>
    </row>
    <row r="31" spans="1:5" ht="18.75" thickBot="1" x14ac:dyDescent="0.3">
      <c r="A31" s="3"/>
      <c r="B31" s="39">
        <f>COUNT(B28:B30)</f>
        <v>3</v>
      </c>
      <c r="C31" s="14"/>
      <c r="D31" s="37"/>
      <c r="E31" s="38"/>
    </row>
    <row r="32" spans="1:5" ht="15.75" thickBot="1" x14ac:dyDescent="0.3">
      <c r="B32" s="5"/>
      <c r="E32" s="5"/>
    </row>
    <row r="33" spans="1:5" ht="18" x14ac:dyDescent="0.25">
      <c r="A33" s="46" t="s">
        <v>13</v>
      </c>
      <c r="B33" s="47"/>
      <c r="C33" s="47"/>
      <c r="D33" s="47"/>
      <c r="E33" s="48"/>
    </row>
    <row r="34" spans="1:5" ht="18" x14ac:dyDescent="0.25">
      <c r="A34" s="2" t="s">
        <v>5</v>
      </c>
      <c r="B34" s="12" t="s">
        <v>6</v>
      </c>
      <c r="C34" s="4" t="s">
        <v>7</v>
      </c>
      <c r="D34" s="18" t="s">
        <v>8</v>
      </c>
      <c r="E34" s="12" t="s">
        <v>9</v>
      </c>
    </row>
    <row r="35" spans="1:5" ht="19.5" customHeight="1" thickBot="1" x14ac:dyDescent="0.3">
      <c r="A35" s="19" t="e">
        <f>VLOOKUP(B35,'[1]LISTADO ATM'!$A$2:$C$821,3,0)</f>
        <v>#N/A</v>
      </c>
      <c r="B35" s="28"/>
      <c r="C35" s="31" t="e">
        <f>VLOOKUP(B35,'[1]LISTADO ATM'!$A$2:$B$821,2,0)</f>
        <v>#N/A</v>
      </c>
      <c r="D35" s="40" t="s">
        <v>22</v>
      </c>
      <c r="E35" s="31"/>
    </row>
    <row r="36" spans="1:5" ht="18.75" thickBot="1" x14ac:dyDescent="0.3">
      <c r="A36" s="3" t="s">
        <v>11</v>
      </c>
      <c r="B36" s="39">
        <f>COUNT(B35)</f>
        <v>0</v>
      </c>
      <c r="C36" s="14"/>
      <c r="D36" s="17"/>
      <c r="E36" s="17"/>
    </row>
    <row r="37" spans="1:5" ht="15.75" thickBot="1" x14ac:dyDescent="0.3">
      <c r="B37" s="5"/>
      <c r="E37" s="5"/>
    </row>
    <row r="38" spans="1:5" ht="18.75" thickBot="1" x14ac:dyDescent="0.3">
      <c r="A38" s="49" t="s">
        <v>12</v>
      </c>
      <c r="B38" s="50"/>
      <c r="C38" t="s">
        <v>18</v>
      </c>
      <c r="D38" s="5"/>
      <c r="E38" s="5"/>
    </row>
    <row r="39" spans="1:5" ht="18.75" thickBot="1" x14ac:dyDescent="0.3">
      <c r="A39" s="44">
        <f>+B24+B31+B36</f>
        <v>8</v>
      </c>
      <c r="B39" s="45"/>
    </row>
    <row r="40" spans="1:5" ht="15.75" thickBot="1" x14ac:dyDescent="0.3">
      <c r="B40" s="5"/>
      <c r="E40" s="5"/>
    </row>
    <row r="41" spans="1:5" ht="18.75" customHeight="1" thickBot="1" x14ac:dyDescent="0.3">
      <c r="A41" s="51" t="s">
        <v>15</v>
      </c>
      <c r="B41" s="52"/>
      <c r="C41" s="52"/>
      <c r="D41" s="52"/>
      <c r="E41" s="53"/>
    </row>
    <row r="42" spans="1:5" ht="18" x14ac:dyDescent="0.25">
      <c r="A42" s="6" t="s">
        <v>5</v>
      </c>
      <c r="B42" s="12" t="s">
        <v>6</v>
      </c>
      <c r="C42" s="4" t="s">
        <v>7</v>
      </c>
      <c r="D42" s="54" t="s">
        <v>8</v>
      </c>
      <c r="E42" s="55"/>
    </row>
    <row r="43" spans="1:5" ht="18" x14ac:dyDescent="0.25">
      <c r="A43" s="28" t="str">
        <f>VLOOKUP(B43,'[1]LISTADO ATM'!$A$2:$C$821,3,0)</f>
        <v>SUR</v>
      </c>
      <c r="B43" s="28">
        <v>89</v>
      </c>
      <c r="C43" s="28" t="str">
        <f>VLOOKUP(B43,'[1]LISTADO ATM'!$A$2:$B$821,2,0)</f>
        <v xml:space="preserve">ATM UNP El Cercado (San Juan) </v>
      </c>
      <c r="D43" s="42" t="s">
        <v>17</v>
      </c>
      <c r="E43" s="43"/>
    </row>
    <row r="44" spans="1:5" ht="17.25" customHeight="1" x14ac:dyDescent="0.25">
      <c r="A44" s="28" t="str">
        <f>VLOOKUP(B44,'[1]LISTADO ATM'!$A$2:$C$821,3,0)</f>
        <v>ESTE</v>
      </c>
      <c r="B44" s="28">
        <v>802</v>
      </c>
      <c r="C44" s="28" t="str">
        <f>VLOOKUP(B44,'[1]LISTADO ATM'!$A$2:$B$821,2,0)</f>
        <v xml:space="preserve">ATM UNP Aeropuerto La Romana </v>
      </c>
      <c r="D44" s="42" t="s">
        <v>17</v>
      </c>
      <c r="E44" s="43"/>
    </row>
    <row r="45" spans="1:5" ht="17.25" customHeight="1" x14ac:dyDescent="0.25">
      <c r="A45" s="28" t="str">
        <f>VLOOKUP(B45,'[1]LISTADO ATM'!$A$2:$C$821,3,0)</f>
        <v>ESTE</v>
      </c>
      <c r="B45" s="28">
        <v>630</v>
      </c>
      <c r="C45" s="28" t="str">
        <f>VLOOKUP(B45,'[1]LISTADO ATM'!$A$2:$B$821,2,0)</f>
        <v xml:space="preserve">ATM Oficina Plaza Zaglul (SPM) </v>
      </c>
      <c r="D45" s="42" t="s">
        <v>17</v>
      </c>
      <c r="E45" s="43"/>
    </row>
    <row r="46" spans="1:5" ht="17.25" customHeight="1" x14ac:dyDescent="0.25">
      <c r="A46" s="28" t="str">
        <f>VLOOKUP(B46,'[1]LISTADO ATM'!$A$2:$C$821,3,0)</f>
        <v>DISTRITO NACIONAL</v>
      </c>
      <c r="B46" s="28">
        <v>382</v>
      </c>
      <c r="C46" s="28" t="str">
        <f>VLOOKUP(B46,'[1]LISTADO ATM'!$A$2:$B$821,2,0)</f>
        <v>ATM Estación del Metro María Montés</v>
      </c>
      <c r="D46" s="42" t="s">
        <v>17</v>
      </c>
      <c r="E46" s="43"/>
    </row>
    <row r="47" spans="1:5" ht="17.25" customHeight="1" x14ac:dyDescent="0.25">
      <c r="A47" s="28" t="str">
        <f>VLOOKUP(B47,'[1]LISTADO ATM'!$A$2:$C$821,3,0)</f>
        <v>DISTRITO NACIONAL</v>
      </c>
      <c r="B47" s="28">
        <v>593</v>
      </c>
      <c r="C47" s="28" t="str">
        <f>VLOOKUP(B47,'[1]LISTADO ATM'!$A$2:$B$821,2,0)</f>
        <v xml:space="preserve">ATM Ministerio Fuerzas Armadas II </v>
      </c>
      <c r="D47" s="42" t="s">
        <v>26</v>
      </c>
      <c r="E47" s="43"/>
    </row>
    <row r="48" spans="1:5" ht="17.25" customHeight="1" x14ac:dyDescent="0.25">
      <c r="A48" s="28" t="str">
        <f>VLOOKUP(B48,'[1]LISTADO ATM'!$A$2:$C$821,3,0)</f>
        <v>DISTRITO NACIONAL</v>
      </c>
      <c r="B48" s="28">
        <v>561</v>
      </c>
      <c r="C48" s="28" t="str">
        <f>VLOOKUP(B48,'[1]LISTADO ATM'!$A$2:$B$821,2,0)</f>
        <v xml:space="preserve">ATM Comando Regional P.N. S.D. Este </v>
      </c>
      <c r="D48" s="42" t="s">
        <v>26</v>
      </c>
      <c r="E48" s="43"/>
    </row>
    <row r="49" spans="1:5" ht="17.25" customHeight="1" x14ac:dyDescent="0.25">
      <c r="A49" s="28" t="str">
        <f>VLOOKUP(B49,'[1]LISTADO ATM'!$A$2:$C$821,3,0)</f>
        <v>DISTRITO NACIONAL</v>
      </c>
      <c r="B49" s="28">
        <v>13</v>
      </c>
      <c r="C49" s="28" t="str">
        <f>VLOOKUP(B49,'[1]LISTADO ATM'!$A$2:$B$821,2,0)</f>
        <v xml:space="preserve">ATM CDEEE </v>
      </c>
      <c r="D49" s="42" t="s">
        <v>17</v>
      </c>
      <c r="E49" s="43"/>
    </row>
    <row r="50" spans="1:5" ht="17.25" customHeight="1" x14ac:dyDescent="0.25">
      <c r="A50" s="28" t="str">
        <f>VLOOKUP(B50,'[1]LISTADO ATM'!$A$2:$C$821,3,0)</f>
        <v>DISTRITO NACIONAL</v>
      </c>
      <c r="B50" s="28">
        <v>577</v>
      </c>
      <c r="C50" s="28" t="str">
        <f>VLOOKUP(B50,'[1]LISTADO ATM'!$A$2:$B$821,2,0)</f>
        <v xml:space="preserve">ATM Olé Ave. Duarte </v>
      </c>
      <c r="D50" s="42" t="s">
        <v>26</v>
      </c>
      <c r="E50" s="43"/>
    </row>
    <row r="51" spans="1:5" ht="18" customHeight="1" x14ac:dyDescent="0.25">
      <c r="A51" s="28" t="str">
        <f>VLOOKUP(B51,'[1]LISTADO ATM'!$A$2:$C$821,3,0)</f>
        <v>SUR</v>
      </c>
      <c r="B51" s="28">
        <v>870</v>
      </c>
      <c r="C51" s="28" t="str">
        <f>VLOOKUP(B51,'[1]LISTADO ATM'!$A$2:$B$821,2,0)</f>
        <v xml:space="preserve">ATM Willbes Dominicana (Barahona) </v>
      </c>
      <c r="D51" s="42" t="s">
        <v>17</v>
      </c>
      <c r="E51" s="43"/>
    </row>
    <row r="52" spans="1:5" ht="17.25" customHeight="1" x14ac:dyDescent="0.25">
      <c r="A52" s="28" t="str">
        <f>VLOOKUP(B52,'[1]LISTADO ATM'!$A$2:$C$821,3,0)</f>
        <v>SUR</v>
      </c>
      <c r="B52" s="28">
        <v>403</v>
      </c>
      <c r="C52" s="28" t="str">
        <f>VLOOKUP(B52,'[1]LISTADO ATM'!$A$2:$B$821,2,0)</f>
        <v xml:space="preserve">ATM Oficina Vicente Noble </v>
      </c>
      <c r="D52" s="42" t="s">
        <v>17</v>
      </c>
      <c r="E52" s="43"/>
    </row>
    <row r="53" spans="1:5" ht="17.25" customHeight="1" x14ac:dyDescent="0.25">
      <c r="A53" s="28" t="str">
        <f>VLOOKUP(B53,'[1]LISTADO ATM'!$A$2:$C$821,3,0)</f>
        <v>DISTRITO NACIONAL</v>
      </c>
      <c r="B53" s="28">
        <v>690</v>
      </c>
      <c r="C53" s="28" t="str">
        <f>VLOOKUP(B53,'[1]LISTADO ATM'!$A$2:$B$821,2,0)</f>
        <v>ATM Eco Petroleo Esperanza</v>
      </c>
      <c r="D53" s="42" t="s">
        <v>17</v>
      </c>
      <c r="E53" s="43"/>
    </row>
    <row r="54" spans="1:5" ht="17.25" customHeight="1" x14ac:dyDescent="0.25">
      <c r="A54" s="28" t="str">
        <f>VLOOKUP(B54,'[1]LISTADO ATM'!$A$2:$C$821,3,0)</f>
        <v>DISTRITO NACIONAL</v>
      </c>
      <c r="B54" s="28">
        <v>437</v>
      </c>
      <c r="C54" s="28" t="str">
        <f>VLOOKUP(B54,'[1]LISTADO ATM'!$A$2:$B$821,2,0)</f>
        <v xml:space="preserve">ATM Autobanco Torre III </v>
      </c>
      <c r="D54" s="42" t="s">
        <v>26</v>
      </c>
      <c r="E54" s="43"/>
    </row>
    <row r="55" spans="1:5" ht="17.25" customHeight="1" x14ac:dyDescent="0.25">
      <c r="A55" s="28" t="str">
        <f>VLOOKUP(B55,'[1]LISTADO ATM'!$A$2:$C$821,3,0)</f>
        <v>NORTE</v>
      </c>
      <c r="B55" s="28">
        <v>882</v>
      </c>
      <c r="C55" s="28" t="str">
        <f>VLOOKUP(B55,'[1]LISTADO ATM'!$A$2:$B$821,2,0)</f>
        <v xml:space="preserve">ATM Oficina Moca II </v>
      </c>
      <c r="D55" s="42" t="s">
        <v>26</v>
      </c>
      <c r="E55" s="43"/>
    </row>
    <row r="56" spans="1:5" ht="17.25" customHeight="1" thickBot="1" x14ac:dyDescent="0.3">
      <c r="A56" s="28" t="str">
        <f>VLOOKUP(B56,'[1]LISTADO ATM'!$A$2:$C$821,3,0)</f>
        <v>DISTRITO NACIONAL</v>
      </c>
      <c r="B56" s="28">
        <v>993</v>
      </c>
      <c r="C56" s="28" t="str">
        <f>VLOOKUP(B56,'[1]LISTADO ATM'!$A$2:$B$821,2,0)</f>
        <v xml:space="preserve">ATM Centro Medico Integral II </v>
      </c>
      <c r="D56" s="42" t="s">
        <v>26</v>
      </c>
      <c r="E56" s="43"/>
    </row>
    <row r="57" spans="1:5" ht="18.75" thickBot="1" x14ac:dyDescent="0.3">
      <c r="A57" s="3"/>
      <c r="B57" s="39">
        <f>COUNT(B43:B56)</f>
        <v>14</v>
      </c>
      <c r="C57" s="29"/>
      <c r="D57" s="29"/>
      <c r="E57" s="30"/>
    </row>
  </sheetData>
  <mergeCells count="27">
    <mergeCell ref="A33:E33"/>
    <mergeCell ref="A38:B38"/>
    <mergeCell ref="A41:E41"/>
    <mergeCell ref="D42:E42"/>
    <mergeCell ref="A1:E1"/>
    <mergeCell ref="A2:E2"/>
    <mergeCell ref="A7:E7"/>
    <mergeCell ref="C10:E10"/>
    <mergeCell ref="A12:E12"/>
    <mergeCell ref="C15:E15"/>
    <mergeCell ref="A17:E17"/>
    <mergeCell ref="A26:E26"/>
    <mergeCell ref="D45:E45"/>
    <mergeCell ref="A39:B39"/>
    <mergeCell ref="D44:E44"/>
    <mergeCell ref="D43:E43"/>
    <mergeCell ref="D49:E49"/>
    <mergeCell ref="D50:E50"/>
    <mergeCell ref="D51:E51"/>
    <mergeCell ref="D46:E46"/>
    <mergeCell ref="D47:E47"/>
    <mergeCell ref="D48:E48"/>
    <mergeCell ref="D53:E53"/>
    <mergeCell ref="D55:E55"/>
    <mergeCell ref="D56:E56"/>
    <mergeCell ref="D54:E54"/>
    <mergeCell ref="D52:E52"/>
  </mergeCells>
  <phoneticPr fontId="11" type="noConversion"/>
  <conditionalFormatting sqref="E19">
    <cfRule type="duplicateValues" dxfId="67" priority="191"/>
  </conditionalFormatting>
  <conditionalFormatting sqref="E44">
    <cfRule type="duplicateValues" dxfId="66" priority="156"/>
  </conditionalFormatting>
  <conditionalFormatting sqref="E45">
    <cfRule type="duplicateValues" dxfId="65" priority="154"/>
  </conditionalFormatting>
  <conditionalFormatting sqref="E51 E49">
    <cfRule type="duplicateValues" dxfId="64" priority="121"/>
  </conditionalFormatting>
  <conditionalFormatting sqref="E14">
    <cfRule type="duplicateValues" dxfId="63" priority="66"/>
  </conditionalFormatting>
  <conditionalFormatting sqref="E57:E1048576 E36:E43 E24:E26 E31:E33 E1:E7 E10:E12 E15:E17">
    <cfRule type="duplicateValues" dxfId="62" priority="555"/>
  </conditionalFormatting>
  <conditionalFormatting sqref="F57:F1048576 F31:F43 F1:F20 F24:F27">
    <cfRule type="duplicateValues" dxfId="61" priority="595"/>
  </conditionalFormatting>
  <conditionalFormatting sqref="E46">
    <cfRule type="duplicateValues" dxfId="60" priority="64"/>
  </conditionalFormatting>
  <conditionalFormatting sqref="E48">
    <cfRule type="duplicateValues" dxfId="59" priority="63"/>
  </conditionalFormatting>
  <conditionalFormatting sqref="E47">
    <cfRule type="duplicateValues" dxfId="58" priority="61"/>
  </conditionalFormatting>
  <conditionalFormatting sqref="E20">
    <cfRule type="duplicateValues" dxfId="57" priority="641"/>
  </conditionalFormatting>
  <conditionalFormatting sqref="E50">
    <cfRule type="duplicateValues" dxfId="56" priority="832"/>
  </conditionalFormatting>
  <conditionalFormatting sqref="F28">
    <cfRule type="duplicateValues" dxfId="55" priority="49"/>
  </conditionalFormatting>
  <conditionalFormatting sqref="E28">
    <cfRule type="duplicateValues" dxfId="54" priority="51"/>
  </conditionalFormatting>
  <conditionalFormatting sqref="E52">
    <cfRule type="duplicateValues" dxfId="53" priority="46"/>
  </conditionalFormatting>
  <conditionalFormatting sqref="F55">
    <cfRule type="duplicateValues" dxfId="52" priority="43"/>
  </conditionalFormatting>
  <conditionalFormatting sqref="E53">
    <cfRule type="duplicateValues" dxfId="51" priority="40"/>
  </conditionalFormatting>
  <conditionalFormatting sqref="F29">
    <cfRule type="duplicateValues" dxfId="50" priority="37"/>
  </conditionalFormatting>
  <conditionalFormatting sqref="E29">
    <cfRule type="duplicateValues" dxfId="49" priority="39"/>
  </conditionalFormatting>
  <conditionalFormatting sqref="E35">
    <cfRule type="duplicateValues" dxfId="48" priority="928"/>
  </conditionalFormatting>
  <conditionalFormatting sqref="E21">
    <cfRule type="duplicateValues" dxfId="47" priority="24"/>
  </conditionalFormatting>
  <conditionalFormatting sqref="F21">
    <cfRule type="duplicateValues" dxfId="46" priority="26"/>
  </conditionalFormatting>
  <conditionalFormatting sqref="E22">
    <cfRule type="duplicateValues" dxfId="45" priority="19"/>
  </conditionalFormatting>
  <conditionalFormatting sqref="F22">
    <cfRule type="duplicateValues" dxfId="44" priority="21"/>
  </conditionalFormatting>
  <conditionalFormatting sqref="E54">
    <cfRule type="duplicateValues" dxfId="43" priority="17"/>
  </conditionalFormatting>
  <conditionalFormatting sqref="E23">
    <cfRule type="duplicateValues" dxfId="42" priority="13"/>
  </conditionalFormatting>
  <conditionalFormatting sqref="F23">
    <cfRule type="duplicateValues" dxfId="41" priority="15"/>
  </conditionalFormatting>
  <conditionalFormatting sqref="E9">
    <cfRule type="duplicateValues" dxfId="40" priority="1034"/>
  </conditionalFormatting>
  <conditionalFormatting sqref="F30">
    <cfRule type="duplicateValues" dxfId="39" priority="8"/>
  </conditionalFormatting>
  <conditionalFormatting sqref="E30">
    <cfRule type="duplicateValues" dxfId="38" priority="10"/>
  </conditionalFormatting>
  <conditionalFormatting sqref="E55">
    <cfRule type="duplicateValues" dxfId="37" priority="3"/>
  </conditionalFormatting>
  <conditionalFormatting sqref="E56">
    <cfRule type="duplicateValues" dxfId="36" priority="2"/>
  </conditionalFormatting>
  <conditionalFormatting sqref="F56 F44:F54">
    <cfRule type="duplicateValues" dxfId="35" priority="1066"/>
  </conditionalFormatting>
  <hyperlinks>
    <hyperlink ref="E98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2021-05-08T10:04:50Z</dcterms:modified>
</cp:coreProperties>
</file>