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9\"/>
    </mc:Choice>
  </mc:AlternateContent>
  <bookViews>
    <workbookView xWindow="0" yWindow="0" windowWidth="15330" windowHeight="676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0" i="1" l="1"/>
  <c r="C76" i="1"/>
  <c r="C77" i="1"/>
  <c r="A76" i="1"/>
  <c r="A77" i="1"/>
  <c r="C73" i="1"/>
  <c r="C74" i="1"/>
  <c r="C75" i="1"/>
  <c r="C78" i="1"/>
  <c r="C79" i="1"/>
  <c r="A73" i="1"/>
  <c r="A74" i="1"/>
  <c r="A75" i="1"/>
  <c r="A78" i="1"/>
  <c r="A79" i="1"/>
  <c r="A44" i="1" l="1"/>
  <c r="C44" i="1"/>
  <c r="B46" i="1"/>
  <c r="C30" i="1" l="1"/>
  <c r="C31" i="1"/>
  <c r="A30" i="1"/>
  <c r="A31" i="1"/>
  <c r="B32" i="1"/>
  <c r="B52" i="1" l="1"/>
  <c r="B16" i="1"/>
  <c r="B11" i="1"/>
  <c r="C72" i="1" l="1"/>
  <c r="A72" i="1"/>
  <c r="C68" i="1"/>
  <c r="C69" i="1"/>
  <c r="A68" i="1"/>
  <c r="A69" i="1"/>
  <c r="A66" i="1" l="1"/>
  <c r="A67" i="1"/>
  <c r="A70" i="1"/>
  <c r="A71" i="1"/>
  <c r="C66" i="1"/>
  <c r="C67" i="1"/>
  <c r="C70" i="1"/>
  <c r="C71" i="1"/>
  <c r="C43" i="1"/>
  <c r="A43" i="1"/>
  <c r="A23" i="1"/>
  <c r="A24" i="1"/>
  <c r="A25" i="1"/>
  <c r="A26" i="1"/>
  <c r="A27" i="1"/>
  <c r="A28" i="1"/>
  <c r="A29" i="1"/>
  <c r="C23" i="1"/>
  <c r="C24" i="1"/>
  <c r="C25" i="1"/>
  <c r="C26" i="1"/>
  <c r="C27" i="1"/>
  <c r="C28" i="1"/>
  <c r="C29" i="1"/>
  <c r="C65" i="1" l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1" i="1"/>
  <c r="A51" i="1"/>
  <c r="C50" i="1"/>
  <c r="A50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22" i="1"/>
  <c r="A22" i="1"/>
  <c r="C21" i="1"/>
  <c r="A21" i="1"/>
  <c r="C20" i="1"/>
  <c r="A20" i="1"/>
  <c r="C15" i="1"/>
  <c r="A15" i="1"/>
  <c r="C9" i="1"/>
  <c r="A9" i="1"/>
  <c r="A55" i="1" l="1"/>
  <c r="F2" i="3"/>
</calcChain>
</file>

<file path=xl/sharedStrings.xml><?xml version="1.0" encoding="utf-8"?>
<sst xmlns="http://schemas.openxmlformats.org/spreadsheetml/2006/main" count="975" uniqueCount="39">
  <si>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</si>
  <si>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</si>
  <si>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</si>
  <si>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</si>
  <si>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</si>
  <si>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</si>
  <si>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</si>
  <si>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</si>
  <si>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</si>
  <si>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</si>
  <si>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</si>
  <si>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</si>
  <si>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</si>
  <si>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</si>
  <si>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</si>
  <si>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</si>
  <si>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</si>
  <si>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</si>
  <si>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</si>
  <si>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</si>
  <si>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</si>
  <si>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</si>
  <si>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>GAVETA DE DEPOSITO LLENA</t>
  </si>
  <si>
    <t xml:space="preserve">FUERA DE SERVICIO / GAVETAS VACIAS + GAVETAS FALLANDO </t>
  </si>
  <si>
    <t>2 Gavetas Vacias y 1 Fallando</t>
  </si>
  <si>
    <t>3335879804 </t>
  </si>
  <si>
    <t>3335879884 </t>
  </si>
  <si>
    <t>3335879977 </t>
  </si>
  <si>
    <t>3335880090</t>
  </si>
  <si>
    <t>3335880177 </t>
  </si>
  <si>
    <t>3335880187 </t>
  </si>
  <si>
    <t>3335880189 </t>
  </si>
  <si>
    <t>3335880190 </t>
  </si>
  <si>
    <t>3335880206 </t>
  </si>
  <si>
    <t>3335880207 </t>
  </si>
  <si>
    <t>3335880208 </t>
  </si>
  <si>
    <t>3335880211 </t>
  </si>
  <si>
    <t>3335880214 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</si>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</sst>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b/>
      <sz val="12"/>
      <color rgb="FF333333"/>
      <name val="Verdana"/>
      <family val="2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40" fillId="0" borderId="8" xfId="0" applyFont="1" applyBorder="1" applyAlignment="1">
      <alignment vertical="center"/>
    </xf>
    <xf numFmtId="0" fontId="7" fillId="11" borderId="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9"/>
      <tableStyleElement type="headerRow" dxfId="138"/>
      <tableStyleElement type="totalRow" dxfId="137"/>
      <tableStyleElement type="firstColumn" dxfId="136"/>
      <tableStyleElement type="lastColumn" dxfId="135"/>
      <tableStyleElement type="firstRowStripe" dxfId="134"/>
      <tableStyleElement type="firstColumnStripe" dxfId="1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76" zoomScale="85" zoomScaleNormal="85" workbookViewId="0">
      <selection activeCell="H101" sqref="H101"/>
    </sheetView>
  </sheetViews>
  <sheetFormatPr baseColWidth="10" defaultColWidth="23.42578125" defaultRowHeight="15" x14ac:dyDescent="0.25"/>
  <cols>
    <col min="1" max="1" width="27.140625" bestFit="1" customWidth="1"/>
    <col min="2" max="2" width="20.42578125" customWidth="1"/>
    <col min="3" max="3" width="54.7109375" bestFit="1" customWidth="1"/>
    <col min="4" max="4" width="37.85546875" bestFit="1" customWidth="1"/>
    <col min="5" max="5" width="18.5703125" bestFit="1" customWidth="1"/>
    <col min="6" max="6" width="24.7109375" customWidth="1"/>
  </cols>
  <sheetData>
    <row r="1" spans="1:5" ht="26.45" customHeight="1" x14ac:dyDescent="0.25">
      <c r="A1" s="55" t="s">
        <v>1</v>
      </c>
      <c r="B1" s="56"/>
      <c r="C1" s="56"/>
      <c r="D1" s="56"/>
      <c r="E1" s="57"/>
    </row>
    <row r="2" spans="1:5" ht="25.5" customHeight="1" x14ac:dyDescent="0.25">
      <c r="A2" s="58" t="s">
        <v>0</v>
      </c>
      <c r="B2" s="59"/>
      <c r="C2" s="59"/>
      <c r="D2" s="59"/>
      <c r="E2" s="60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44325.25</v>
      </c>
      <c r="C4" s="1"/>
      <c r="D4" s="1"/>
      <c r="E4" s="11"/>
    </row>
    <row r="5" spans="1:5" ht="18.75" thickBot="1" x14ac:dyDescent="0.3">
      <c r="A5" s="7" t="s">
        <v>3</v>
      </c>
      <c r="B5" s="9">
        <v>44325.708333333336</v>
      </c>
      <c r="C5" s="8"/>
      <c r="D5" s="1"/>
      <c r="E5" s="11"/>
    </row>
    <row r="6" spans="1:5" ht="17.45" customHeight="1" x14ac:dyDescent="0.25">
      <c r="B6" s="1"/>
      <c r="C6" s="1"/>
      <c r="D6" s="1"/>
      <c r="E6" s="13"/>
    </row>
    <row r="7" spans="1:5" ht="17.45" customHeight="1" x14ac:dyDescent="0.25">
      <c r="A7" s="61" t="s">
        <v>4</v>
      </c>
      <c r="B7" s="62"/>
      <c r="C7" s="62"/>
      <c r="D7" s="62"/>
      <c r="E7" s="63"/>
    </row>
    <row r="8" spans="1:5" ht="18.75" customHeight="1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.75" customHeight="1" x14ac:dyDescent="0.25">
      <c r="A9" s="19" t="str">
        <f>VLOOKUP(B9,'[1]LISTADO ATM'!$A$2:$C$821,3,0)</f>
        <v>NORTE</v>
      </c>
      <c r="B9" s="28">
        <v>256</v>
      </c>
      <c r="C9" s="31" t="str">
        <f>VLOOKUP(B9,'[1]LISTADO ATM'!$A$2:$B$821,2,0)</f>
        <v xml:space="preserve">ATM Oficina Licey Al Medio </v>
      </c>
      <c r="D9" s="16" t="s">
        <v>21</v>
      </c>
      <c r="E9" s="34" t="s">
        <v>32</v>
      </c>
    </row>
    <row r="10" spans="1:5" ht="18.75" customHeight="1" thickBot="1" x14ac:dyDescent="0.3">
      <c r="A10" s="19"/>
      <c r="B10" s="42"/>
      <c r="C10" s="33"/>
      <c r="D10" s="76"/>
      <c r="E10" s="34"/>
    </row>
    <row r="11" spans="1:5" ht="18.75" thickBot="1" x14ac:dyDescent="0.3">
      <c r="A11" s="3" t="s">
        <v>11</v>
      </c>
      <c r="B11" s="36">
        <f>COUNT(B9:B9)</f>
        <v>1</v>
      </c>
      <c r="C11" s="64"/>
      <c r="D11" s="65"/>
      <c r="E11" s="66"/>
    </row>
    <row r="12" spans="1:5" x14ac:dyDescent="0.25">
      <c r="B12" s="5"/>
      <c r="E12" s="5"/>
    </row>
    <row r="13" spans="1:5" ht="17.45" customHeight="1" x14ac:dyDescent="0.25">
      <c r="A13" s="61" t="s">
        <v>16</v>
      </c>
      <c r="B13" s="62"/>
      <c r="C13" s="62"/>
      <c r="D13" s="62"/>
      <c r="E13" s="63"/>
    </row>
    <row r="14" spans="1:5" ht="17.45" customHeight="1" x14ac:dyDescent="0.25">
      <c r="A14" s="2" t="s">
        <v>5</v>
      </c>
      <c r="B14" s="2" t="s">
        <v>6</v>
      </c>
      <c r="C14" s="2" t="s">
        <v>7</v>
      </c>
      <c r="D14" s="2" t="s">
        <v>8</v>
      </c>
      <c r="E14" s="12" t="s">
        <v>9</v>
      </c>
    </row>
    <row r="15" spans="1:5" ht="18" customHeight="1" thickBot="1" x14ac:dyDescent="0.3">
      <c r="A15" s="19" t="e">
        <f>VLOOKUP(B15,'[1]LISTADO ATM'!$A$2:$C$821,3,0)</f>
        <v>#N/A</v>
      </c>
      <c r="B15" s="28"/>
      <c r="C15" s="33" t="e">
        <f>VLOOKUP(B15,'[1]LISTADO ATM'!$A$2:$B$821,2,0)</f>
        <v>#N/A</v>
      </c>
      <c r="D15" s="16" t="s">
        <v>20</v>
      </c>
      <c r="E15" s="34"/>
    </row>
    <row r="16" spans="1:5" ht="17.45" customHeight="1" thickBot="1" x14ac:dyDescent="0.3">
      <c r="A16" s="3" t="s">
        <v>11</v>
      </c>
      <c r="B16" s="36">
        <f>COUNT(B15:B15)</f>
        <v>0</v>
      </c>
      <c r="C16" s="67"/>
      <c r="D16" s="68"/>
      <c r="E16" s="69"/>
    </row>
    <row r="17" spans="1:5" ht="15.75" thickBot="1" x14ac:dyDescent="0.3">
      <c r="B17" s="5"/>
      <c r="E17" s="5"/>
    </row>
    <row r="18" spans="1:5" ht="18.75" thickBot="1" x14ac:dyDescent="0.3">
      <c r="A18" s="52" t="s">
        <v>14</v>
      </c>
      <c r="B18" s="53"/>
      <c r="C18" s="53"/>
      <c r="D18" s="53"/>
      <c r="E18" s="54"/>
    </row>
    <row r="19" spans="1:5" ht="18" x14ac:dyDescent="0.25">
      <c r="A19" s="2" t="s">
        <v>5</v>
      </c>
      <c r="B19" s="2" t="s">
        <v>6</v>
      </c>
      <c r="C19" s="2" t="s">
        <v>7</v>
      </c>
      <c r="D19" s="2" t="s">
        <v>8</v>
      </c>
      <c r="E19" s="12" t="s">
        <v>9</v>
      </c>
    </row>
    <row r="20" spans="1:5" ht="18" x14ac:dyDescent="0.25">
      <c r="A20" s="19" t="str">
        <f>VLOOKUP(B20,'[1]LISTADO ATM'!$A$2:$C$821,3,0)</f>
        <v>DISTRITO NACIONAL</v>
      </c>
      <c r="B20" s="28">
        <v>486</v>
      </c>
      <c r="C20" s="31" t="str">
        <f>VLOOKUP(B20,'[1]LISTADO ATM'!$A$2:$B$821,2,0)</f>
        <v xml:space="preserve">ATM Olé La Caleta </v>
      </c>
      <c r="D20" s="15" t="s">
        <v>10</v>
      </c>
      <c r="E20" s="34">
        <v>3335879851</v>
      </c>
    </row>
    <row r="21" spans="1:5" ht="18" x14ac:dyDescent="0.25">
      <c r="A21" s="19" t="str">
        <f>VLOOKUP(B21,'[1]LISTADO ATM'!$A$2:$C$821,3,0)</f>
        <v>DISTRITO NACIONAL</v>
      </c>
      <c r="B21" s="28">
        <v>593</v>
      </c>
      <c r="C21" s="31" t="str">
        <f>VLOOKUP(B21,'[1]LISTADO ATM'!$A$2:$B$821,2,0)</f>
        <v xml:space="preserve">ATM Ministerio Fuerzas Armadas II </v>
      </c>
      <c r="D21" s="15" t="s">
        <v>10</v>
      </c>
      <c r="E21" s="34" t="s">
        <v>26</v>
      </c>
    </row>
    <row r="22" spans="1:5" ht="18" x14ac:dyDescent="0.25">
      <c r="A22" s="19" t="str">
        <f>VLOOKUP(B22,'[1]LISTADO ATM'!$A$2:$C$821,3,0)</f>
        <v>DISTRITO NACIONAL</v>
      </c>
      <c r="B22" s="28">
        <v>407</v>
      </c>
      <c r="C22" s="31" t="str">
        <f>VLOOKUP(B22,'[1]LISTADO ATM'!$A$2:$B$821,2,0)</f>
        <v xml:space="preserve">ATM Multicentro La Sirena Villa Mella </v>
      </c>
      <c r="D22" s="15" t="s">
        <v>10</v>
      </c>
      <c r="E22" s="34" t="s">
        <v>29</v>
      </c>
    </row>
    <row r="23" spans="1:5" ht="18" x14ac:dyDescent="0.25">
      <c r="A23" s="19" t="str">
        <f>VLOOKUP(B23,'[1]LISTADO ATM'!$A$2:$C$821,3,0)</f>
        <v>DISTRITO NACIONAL</v>
      </c>
      <c r="B23" s="28">
        <v>967</v>
      </c>
      <c r="C23" s="31" t="str">
        <f>VLOOKUP(B23,'[1]LISTADO ATM'!$A$2:$B$821,2,0)</f>
        <v xml:space="preserve">ATM UNP Hiper Olé Autopista Duarte </v>
      </c>
      <c r="D23" s="15" t="s">
        <v>10</v>
      </c>
      <c r="E23" s="34" t="s">
        <v>31</v>
      </c>
    </row>
    <row r="24" spans="1:5" ht="18" x14ac:dyDescent="0.25">
      <c r="A24" s="19" t="str">
        <f>VLOOKUP(B24,'[1]LISTADO ATM'!$A$2:$C$821,3,0)</f>
        <v>SUR</v>
      </c>
      <c r="B24" s="28">
        <v>182</v>
      </c>
      <c r="C24" s="31" t="str">
        <f>VLOOKUP(B24,'[1]LISTADO ATM'!$A$2:$B$821,2,0)</f>
        <v xml:space="preserve">ATM Barahona Comb </v>
      </c>
      <c r="D24" s="15" t="s">
        <v>10</v>
      </c>
      <c r="E24" s="34" t="s">
        <v>33</v>
      </c>
    </row>
    <row r="25" spans="1:5" ht="18" x14ac:dyDescent="0.25">
      <c r="A25" s="19" t="str">
        <f>VLOOKUP(B25,'[1]LISTADO ATM'!$A$2:$C$821,3,0)</f>
        <v>DISTRITO NACIONAL</v>
      </c>
      <c r="B25" s="28">
        <v>717</v>
      </c>
      <c r="C25" s="31" t="str">
        <f>VLOOKUP(B25,'[1]LISTADO ATM'!$A$2:$B$821,2,0)</f>
        <v xml:space="preserve">ATM Oficina Los Alcarrizos </v>
      </c>
      <c r="D25" s="15" t="s">
        <v>10</v>
      </c>
      <c r="E25" s="34" t="s">
        <v>34</v>
      </c>
    </row>
    <row r="26" spans="1:5" ht="18" x14ac:dyDescent="0.25">
      <c r="A26" s="19" t="str">
        <f>VLOOKUP(B26,'[1]LISTADO ATM'!$A$2:$C$821,3,0)</f>
        <v>SUR</v>
      </c>
      <c r="B26" s="28">
        <v>592</v>
      </c>
      <c r="C26" s="31" t="str">
        <f>VLOOKUP(B26,'[1]LISTADO ATM'!$A$2:$B$821,2,0)</f>
        <v xml:space="preserve">ATM Centro de Caja San Cristóbal I </v>
      </c>
      <c r="D26" s="15" t="s">
        <v>10</v>
      </c>
      <c r="E26" s="34" t="s">
        <v>35</v>
      </c>
    </row>
    <row r="27" spans="1:5" ht="18" x14ac:dyDescent="0.25">
      <c r="A27" s="19" t="str">
        <f>VLOOKUP(B27,'[1]LISTADO ATM'!$A$2:$C$821,3,0)</f>
        <v>ESTE</v>
      </c>
      <c r="B27" s="28">
        <v>742</v>
      </c>
      <c r="C27" s="31" t="str">
        <f>VLOOKUP(B27,'[1]LISTADO ATM'!$A$2:$B$821,2,0)</f>
        <v xml:space="preserve">ATM Oficina Plaza del Rey (La Romana) </v>
      </c>
      <c r="D27" s="15" t="s">
        <v>10</v>
      </c>
      <c r="E27" s="34" t="s">
        <v>37</v>
      </c>
    </row>
    <row r="28" spans="1:5" ht="18" x14ac:dyDescent="0.25">
      <c r="A28" s="19" t="str">
        <f>VLOOKUP(B28,'[1]LISTADO ATM'!$A$2:$C$821,3,0)</f>
        <v>SUR</v>
      </c>
      <c r="B28" s="28">
        <v>512</v>
      </c>
      <c r="C28" s="31" t="str">
        <f>VLOOKUP(B28,'[1]LISTADO ATM'!$A$2:$B$821,2,0)</f>
        <v>ATM Plaza Jesús Ferreira</v>
      </c>
      <c r="D28" s="15" t="s">
        <v>10</v>
      </c>
      <c r="E28" s="34" t="s">
        <v>36</v>
      </c>
    </row>
    <row r="29" spans="1:5" ht="18" x14ac:dyDescent="0.25">
      <c r="A29" s="19" t="str">
        <f>VLOOKUP(B29,'[1]LISTADO ATM'!$A$2:$C$821,3,0)</f>
        <v>NORTE</v>
      </c>
      <c r="B29" s="28">
        <v>716</v>
      </c>
      <c r="C29" s="31" t="str">
        <f>VLOOKUP(B29,'[1]LISTADO ATM'!$A$2:$B$821,2,0)</f>
        <v xml:space="preserve">ATM Oficina Zona Franca (Santiago) </v>
      </c>
      <c r="D29" s="15" t="s">
        <v>10</v>
      </c>
      <c r="E29" s="34">
        <v>3335880218</v>
      </c>
    </row>
    <row r="30" spans="1:5" ht="18" x14ac:dyDescent="0.25">
      <c r="A30" s="19" t="str">
        <f>VLOOKUP(B30,'[1]LISTADO ATM'!$A$2:$C$821,3,0)</f>
        <v>DISTRITO NACIONAL</v>
      </c>
      <c r="B30" s="28">
        <v>387</v>
      </c>
      <c r="C30" s="31" t="str">
        <f>VLOOKUP(B30,'[1]LISTADO ATM'!$A$2:$B$821,2,0)</f>
        <v xml:space="preserve">ATM S/M La Cadena San Vicente de Paul </v>
      </c>
      <c r="D30" s="15" t="s">
        <v>10</v>
      </c>
      <c r="E30" s="34">
        <v>3335880228</v>
      </c>
    </row>
    <row r="31" spans="1:5" ht="18" x14ac:dyDescent="0.25">
      <c r="A31" s="19" t="e">
        <f>VLOOKUP(B31,'[1]LISTADO ATM'!$A$2:$C$821,3,0)</f>
        <v>#N/A</v>
      </c>
      <c r="B31" s="28"/>
      <c r="C31" s="31" t="e">
        <f>VLOOKUP(B31,'[1]LISTADO ATM'!$A$2:$B$821,2,0)</f>
        <v>#N/A</v>
      </c>
      <c r="D31" s="43"/>
      <c r="E31" s="75"/>
    </row>
    <row r="32" spans="1:5" ht="17.45" customHeight="1" thickBot="1" x14ac:dyDescent="0.3">
      <c r="A32" s="32" t="s">
        <v>11</v>
      </c>
      <c r="B32" s="74">
        <f>COUNT(B20:B30)</f>
        <v>11</v>
      </c>
      <c r="C32" s="14"/>
      <c r="D32" s="14"/>
      <c r="E32" s="14"/>
    </row>
    <row r="33" spans="1:5" ht="18" customHeight="1" thickBot="1" x14ac:dyDescent="0.3">
      <c r="B33" s="5"/>
      <c r="E33" s="5"/>
    </row>
    <row r="34" spans="1:5" ht="19.5" customHeight="1" thickBot="1" x14ac:dyDescent="0.3">
      <c r="A34" s="52" t="s">
        <v>23</v>
      </c>
      <c r="B34" s="53"/>
      <c r="C34" s="53"/>
      <c r="D34" s="53"/>
      <c r="E34" s="54"/>
    </row>
    <row r="35" spans="1:5" ht="19.5" customHeight="1" x14ac:dyDescent="0.25">
      <c r="A35" s="2" t="s">
        <v>5</v>
      </c>
      <c r="B35" s="2" t="s">
        <v>6</v>
      </c>
      <c r="C35" s="2" t="s">
        <v>7</v>
      </c>
      <c r="D35" s="2" t="s">
        <v>8</v>
      </c>
      <c r="E35" s="12" t="s">
        <v>9</v>
      </c>
    </row>
    <row r="36" spans="1:5" ht="19.5" customHeight="1" x14ac:dyDescent="0.25">
      <c r="A36" s="19" t="str">
        <f>VLOOKUP(B36,'[1]LISTADO ATM'!$A$2:$C$821,3,0)</f>
        <v>DISTRITO NACIONAL</v>
      </c>
      <c r="B36" s="28">
        <v>147</v>
      </c>
      <c r="C36" s="31" t="str">
        <f>VLOOKUP(B36,'[1]LISTADO ATM'!$A$2:$B$821,2,0)</f>
        <v xml:space="preserve">ATM Kiosco Megacentro I </v>
      </c>
      <c r="D36" s="28" t="s">
        <v>19</v>
      </c>
      <c r="E36" s="34" t="s">
        <v>25</v>
      </c>
    </row>
    <row r="37" spans="1:5" ht="18" x14ac:dyDescent="0.25">
      <c r="A37" s="19" t="str">
        <f>VLOOKUP(B37,'[1]LISTADO ATM'!$A$2:$C$821,3,0)</f>
        <v>SUR</v>
      </c>
      <c r="B37" s="28">
        <v>873</v>
      </c>
      <c r="C37" s="31" t="str">
        <f>VLOOKUP(B37,'[1]LISTADO ATM'!$A$2:$B$821,2,0)</f>
        <v xml:space="preserve">ATM Centro de Caja San Cristóbal II </v>
      </c>
      <c r="D37" s="28" t="s">
        <v>19</v>
      </c>
      <c r="E37" s="34" t="s">
        <v>27</v>
      </c>
    </row>
    <row r="38" spans="1:5" ht="19.5" customHeight="1" x14ac:dyDescent="0.25">
      <c r="A38" s="19" t="str">
        <f>VLOOKUP(B38,'[1]LISTADO ATM'!$A$2:$C$821,3,0)</f>
        <v>DISTRITO NACIONAL</v>
      </c>
      <c r="B38" s="28">
        <v>437</v>
      </c>
      <c r="C38" s="31" t="str">
        <f>VLOOKUP(B38,'[1]LISTADO ATM'!$A$2:$B$821,2,0)</f>
        <v xml:space="preserve">ATM Autobanco Torre III </v>
      </c>
      <c r="D38" s="28" t="s">
        <v>19</v>
      </c>
      <c r="E38" s="34">
        <v>3335880153</v>
      </c>
    </row>
    <row r="39" spans="1:5" ht="19.5" customHeight="1" x14ac:dyDescent="0.25">
      <c r="A39" s="19" t="str">
        <f>VLOOKUP(B39,'[1]LISTADO ATM'!$A$2:$C$821,3,0)</f>
        <v>DISTRITO NACIONAL</v>
      </c>
      <c r="B39" s="28">
        <v>302</v>
      </c>
      <c r="C39" s="31" t="str">
        <f>VLOOKUP(B39,'[1]LISTADO ATM'!$A$2:$B$821,2,0)</f>
        <v xml:space="preserve">ATM S/M Aprezio Los Mameyes  </v>
      </c>
      <c r="D39" s="28" t="s">
        <v>19</v>
      </c>
      <c r="E39" s="34">
        <v>3335880154</v>
      </c>
    </row>
    <row r="40" spans="1:5" ht="19.5" customHeight="1" x14ac:dyDescent="0.25">
      <c r="A40" s="19" t="str">
        <f>VLOOKUP(B40,'[1]LISTADO ATM'!$A$2:$C$821,3,0)</f>
        <v>DISTRITO NACIONAL</v>
      </c>
      <c r="B40" s="28">
        <v>911</v>
      </c>
      <c r="C40" s="31" t="str">
        <f>VLOOKUP(B40,'[1]LISTADO ATM'!$A$2:$B$821,2,0)</f>
        <v xml:space="preserve">ATM Oficina Venezuela II </v>
      </c>
      <c r="D40" s="28" t="s">
        <v>19</v>
      </c>
      <c r="E40" s="34">
        <v>3335880155</v>
      </c>
    </row>
    <row r="41" spans="1:5" ht="18" x14ac:dyDescent="0.25">
      <c r="A41" s="19" t="str">
        <f>VLOOKUP(B41,'[1]LISTADO ATM'!$A$2:$C$821,3,0)</f>
        <v>DISTRITO NACIONAL</v>
      </c>
      <c r="B41" s="28">
        <v>60</v>
      </c>
      <c r="C41" s="31" t="str">
        <f>VLOOKUP(B41,'[1]LISTADO ATM'!$A$2:$B$821,2,0)</f>
        <v xml:space="preserve">ATM Autobanco 27 de Febrero </v>
      </c>
      <c r="D41" s="28" t="s">
        <v>19</v>
      </c>
      <c r="E41" s="34">
        <v>3335880156</v>
      </c>
    </row>
    <row r="42" spans="1:5" ht="18" x14ac:dyDescent="0.25">
      <c r="A42" s="19" t="str">
        <f>VLOOKUP(B42,'[1]LISTADO ATM'!$A$2:$C$821,3,0)</f>
        <v>DISTRITO NACIONAL</v>
      </c>
      <c r="B42" s="28">
        <v>577</v>
      </c>
      <c r="C42" s="31" t="str">
        <f>VLOOKUP(B42,'[1]LISTADO ATM'!$A$2:$B$821,2,0)</f>
        <v xml:space="preserve">ATM Olé Ave. Duarte </v>
      </c>
      <c r="D42" s="28" t="s">
        <v>19</v>
      </c>
      <c r="E42" s="34" t="s">
        <v>30</v>
      </c>
    </row>
    <row r="43" spans="1:5" ht="18" x14ac:dyDescent="0.25">
      <c r="A43" s="19" t="str">
        <f>VLOOKUP(B43,'[1]LISTADO ATM'!$A$2:$C$821,3,0)</f>
        <v>ESTE</v>
      </c>
      <c r="B43" s="28">
        <v>268</v>
      </c>
      <c r="C43" s="31" t="str">
        <f>VLOOKUP(B43,'[1]LISTADO ATM'!$A$2:$B$821,2,0)</f>
        <v xml:space="preserve">ATM Autobanco La Altagracia (Higuey) </v>
      </c>
      <c r="D43" s="28" t="s">
        <v>19</v>
      </c>
      <c r="E43" s="34">
        <v>3335880217</v>
      </c>
    </row>
    <row r="44" spans="1:5" ht="18" x14ac:dyDescent="0.25">
      <c r="A44" s="19" t="str">
        <f>VLOOKUP(B44,'[1]LISTADO ATM'!$A$2:$C$821,3,0)</f>
        <v>DISTRITO NACIONAL</v>
      </c>
      <c r="B44" s="28">
        <v>389</v>
      </c>
      <c r="C44" s="31" t="str">
        <f>VLOOKUP(B44,'[1]LISTADO ATM'!$A$2:$B$821,2,0)</f>
        <v xml:space="preserve">ATM Casino Hotel Princess </v>
      </c>
      <c r="D44" s="28" t="s">
        <v>19</v>
      </c>
      <c r="E44" s="31">
        <v>3335880182</v>
      </c>
    </row>
    <row r="45" spans="1:5" ht="18" x14ac:dyDescent="0.25">
      <c r="A45" s="19"/>
      <c r="B45" s="28"/>
      <c r="C45" s="73"/>
      <c r="D45" s="28"/>
      <c r="E45" s="31"/>
    </row>
    <row r="46" spans="1:5" ht="18" customHeight="1" thickBot="1" x14ac:dyDescent="0.3">
      <c r="A46" s="3"/>
      <c r="B46" s="74">
        <f>COUNT(B36:B44)</f>
        <v>9</v>
      </c>
      <c r="C46" s="14"/>
      <c r="D46" s="37"/>
      <c r="E46" s="38"/>
    </row>
    <row r="47" spans="1:5" ht="15.75" thickBot="1" x14ac:dyDescent="0.3">
      <c r="B47" s="5"/>
      <c r="E47" s="5"/>
    </row>
    <row r="48" spans="1:5" ht="19.5" customHeight="1" x14ac:dyDescent="0.25">
      <c r="A48" s="70" t="s">
        <v>13</v>
      </c>
      <c r="B48" s="71"/>
      <c r="C48" s="71"/>
      <c r="D48" s="71"/>
      <c r="E48" s="72"/>
    </row>
    <row r="49" spans="1:5" ht="18" x14ac:dyDescent="0.25">
      <c r="A49" s="2" t="s">
        <v>5</v>
      </c>
      <c r="B49" s="2" t="s">
        <v>6</v>
      </c>
      <c r="C49" s="4" t="s">
        <v>7</v>
      </c>
      <c r="D49" s="18" t="s">
        <v>8</v>
      </c>
      <c r="E49" s="12" t="s">
        <v>9</v>
      </c>
    </row>
    <row r="50" spans="1:5" ht="18" x14ac:dyDescent="0.25">
      <c r="A50" s="19" t="str">
        <f>VLOOKUP(B50,'[1]LISTADO ATM'!$A$2:$C$821,3,0)</f>
        <v>DISTRITO NACIONAL</v>
      </c>
      <c r="B50" s="28">
        <v>743</v>
      </c>
      <c r="C50" s="31" t="str">
        <f>VLOOKUP(B50,'[1]LISTADO ATM'!$A$2:$B$821,2,0)</f>
        <v xml:space="preserve">ATM Oficina Los Frailes </v>
      </c>
      <c r="D50" s="35" t="s">
        <v>22</v>
      </c>
      <c r="E50" s="31" t="s">
        <v>28</v>
      </c>
    </row>
    <row r="51" spans="1:5" ht="18.75" customHeight="1" thickBot="1" x14ac:dyDescent="0.3">
      <c r="A51" s="19" t="str">
        <f>VLOOKUP(B51,'[1]LISTADO ATM'!$A$2:$C$821,3,0)</f>
        <v>NORTE</v>
      </c>
      <c r="B51" s="28">
        <v>910</v>
      </c>
      <c r="C51" s="31" t="str">
        <f>VLOOKUP(B51,'[1]LISTADO ATM'!$A$2:$B$821,2,0)</f>
        <v xml:space="preserve">ATM Oficina El Sol II (Santiago) </v>
      </c>
      <c r="D51" s="39" t="s">
        <v>38</v>
      </c>
      <c r="E51" s="31">
        <v>3335880224</v>
      </c>
    </row>
    <row r="52" spans="1:5" ht="18.75" thickBot="1" x14ac:dyDescent="0.3">
      <c r="A52" s="3" t="s">
        <v>11</v>
      </c>
      <c r="B52" s="36">
        <f>COUNT(B50:B51)</f>
        <v>2</v>
      </c>
      <c r="C52" s="14"/>
      <c r="D52" s="17"/>
      <c r="E52" s="17"/>
    </row>
    <row r="53" spans="1:5" ht="15.75" thickBot="1" x14ac:dyDescent="0.3">
      <c r="B53" s="5"/>
      <c r="E53" s="5"/>
    </row>
    <row r="54" spans="1:5" ht="18.75" customHeight="1" thickBot="1" x14ac:dyDescent="0.3">
      <c r="A54" s="48" t="s">
        <v>12</v>
      </c>
      <c r="B54" s="49"/>
      <c r="C54" t="s">
        <v>18</v>
      </c>
      <c r="D54" s="5"/>
      <c r="E54" s="5"/>
    </row>
    <row r="55" spans="1:5" ht="18.75" thickBot="1" x14ac:dyDescent="0.3">
      <c r="A55" s="50">
        <f>+B32+B46+B52</f>
        <v>22</v>
      </c>
      <c r="B55" s="51"/>
    </row>
    <row r="56" spans="1:5" ht="15.75" thickBot="1" x14ac:dyDescent="0.3">
      <c r="B56" s="5"/>
      <c r="E56" s="5"/>
    </row>
    <row r="57" spans="1:5" ht="17.25" customHeight="1" thickBot="1" x14ac:dyDescent="0.3">
      <c r="A57" s="52" t="s">
        <v>15</v>
      </c>
      <c r="B57" s="53"/>
      <c r="C57" s="53"/>
      <c r="D57" s="53"/>
      <c r="E57" s="54"/>
    </row>
    <row r="58" spans="1:5" ht="17.25" customHeight="1" x14ac:dyDescent="0.25">
      <c r="A58" s="6" t="s">
        <v>5</v>
      </c>
      <c r="B58" s="12" t="s">
        <v>6</v>
      </c>
      <c r="C58" s="4" t="s">
        <v>7</v>
      </c>
      <c r="D58" s="46" t="s">
        <v>8</v>
      </c>
      <c r="E58" s="47"/>
    </row>
    <row r="59" spans="1:5" ht="17.25" customHeight="1" x14ac:dyDescent="0.25">
      <c r="A59" s="28" t="str">
        <f>VLOOKUP(B59,'[1]LISTADO ATM'!$A$2:$C$821,3,0)</f>
        <v>ESTE</v>
      </c>
      <c r="B59" s="28">
        <v>802</v>
      </c>
      <c r="C59" s="28" t="str">
        <f>VLOOKUP(B59,'[1]LISTADO ATM'!$A$2:$B$821,2,0)</f>
        <v xml:space="preserve">ATM UNP Aeropuerto La Romana </v>
      </c>
      <c r="D59" s="44" t="s">
        <v>17</v>
      </c>
      <c r="E59" s="45"/>
    </row>
    <row r="60" spans="1:5" ht="17.25" customHeight="1" x14ac:dyDescent="0.25">
      <c r="A60" s="28" t="str">
        <f>VLOOKUP(B60,'[1]LISTADO ATM'!$A$2:$C$821,3,0)</f>
        <v>ESTE</v>
      </c>
      <c r="B60" s="28">
        <v>630</v>
      </c>
      <c r="C60" s="28" t="str">
        <f>VLOOKUP(B60,'[1]LISTADO ATM'!$A$2:$B$821,2,0)</f>
        <v xml:space="preserve">ATM Oficina Plaza Zaglul (SPM) </v>
      </c>
      <c r="D60" s="44" t="s">
        <v>17</v>
      </c>
      <c r="E60" s="45"/>
    </row>
    <row r="61" spans="1:5" ht="17.25" customHeight="1" x14ac:dyDescent="0.25">
      <c r="A61" s="28" t="str">
        <f>VLOOKUP(B61,'[1]LISTADO ATM'!$A$2:$C$821,3,0)</f>
        <v>DISTRITO NACIONAL</v>
      </c>
      <c r="B61" s="28">
        <v>561</v>
      </c>
      <c r="C61" s="28" t="str">
        <f>VLOOKUP(B61,'[1]LISTADO ATM'!$A$2:$B$821,2,0)</f>
        <v xml:space="preserve">ATM Comando Regional P.N. S.D. Este </v>
      </c>
      <c r="D61" s="44" t="s">
        <v>24</v>
      </c>
      <c r="E61" s="45"/>
    </row>
    <row r="62" spans="1:5" ht="18" customHeight="1" x14ac:dyDescent="0.25">
      <c r="A62" s="28" t="str">
        <f>VLOOKUP(B62,'[1]LISTADO ATM'!$A$2:$C$821,3,0)</f>
        <v>DISTRITO NACIONAL</v>
      </c>
      <c r="B62" s="28">
        <v>471</v>
      </c>
      <c r="C62" s="28" t="str">
        <f>VLOOKUP(B62,'[1]LISTADO ATM'!$A$2:$B$821,2,0)</f>
        <v>ATM Autoservicio DGT I</v>
      </c>
      <c r="D62" s="44" t="s">
        <v>17</v>
      </c>
      <c r="E62" s="45"/>
    </row>
    <row r="63" spans="1:5" ht="17.25" customHeight="1" x14ac:dyDescent="0.25">
      <c r="A63" s="28" t="str">
        <f>VLOOKUP(B63,'[1]LISTADO ATM'!$A$2:$C$821,3,0)</f>
        <v>DISTRITO NACIONAL</v>
      </c>
      <c r="B63" s="28">
        <v>567</v>
      </c>
      <c r="C63" s="28" t="str">
        <f>VLOOKUP(B63,'[1]LISTADO ATM'!$A$2:$B$821,2,0)</f>
        <v xml:space="preserve">ATM Oficina Máximo Gómez </v>
      </c>
      <c r="D63" s="44" t="s">
        <v>24</v>
      </c>
      <c r="E63" s="45"/>
    </row>
    <row r="64" spans="1:5" ht="17.25" customHeight="1" x14ac:dyDescent="0.25">
      <c r="A64" s="28" t="str">
        <f>VLOOKUP(B64,'[1]LISTADO ATM'!$A$2:$C$821,3,0)</f>
        <v>ESTE</v>
      </c>
      <c r="B64" s="28">
        <v>945</v>
      </c>
      <c r="C64" s="28" t="str">
        <f>VLOOKUP(B64,'[1]LISTADO ATM'!$A$2:$B$821,2,0)</f>
        <v xml:space="preserve">ATM UNP El Valle (Hato Mayor) </v>
      </c>
      <c r="D64" s="44" t="s">
        <v>24</v>
      </c>
      <c r="E64" s="45"/>
    </row>
    <row r="65" spans="1:5" ht="17.25" customHeight="1" x14ac:dyDescent="0.25">
      <c r="A65" s="28" t="str">
        <f>VLOOKUP(B65,'[1]LISTADO ATM'!$A$2:$C$821,3,0)</f>
        <v>ESTE</v>
      </c>
      <c r="B65" s="28">
        <v>673</v>
      </c>
      <c r="C65" s="28" t="str">
        <f>VLOOKUP(B65,'[1]LISTADO ATM'!$A$2:$B$821,2,0)</f>
        <v>ATM Clínica Dr. Cruz Jiminián</v>
      </c>
      <c r="D65" s="44" t="s">
        <v>24</v>
      </c>
      <c r="E65" s="45"/>
    </row>
    <row r="66" spans="1:5" ht="17.25" customHeight="1" x14ac:dyDescent="0.25">
      <c r="A66" s="28" t="str">
        <f>VLOOKUP(B66,'[1]LISTADO ATM'!$A$2:$C$821,3,0)</f>
        <v>ESTE</v>
      </c>
      <c r="B66" s="28">
        <v>660</v>
      </c>
      <c r="C66" s="28" t="str">
        <f>VLOOKUP(B66,'[1]LISTADO ATM'!$A$2:$B$821,2,0)</f>
        <v>ATM Oficina Romana Norte II</v>
      </c>
      <c r="D66" s="44" t="s">
        <v>17</v>
      </c>
      <c r="E66" s="45"/>
    </row>
    <row r="67" spans="1:5" ht="17.25" customHeight="1" x14ac:dyDescent="0.25">
      <c r="A67" s="28" t="str">
        <f>VLOOKUP(B67,'[1]LISTADO ATM'!$A$2:$C$821,3,0)</f>
        <v>NORTE</v>
      </c>
      <c r="B67" s="28">
        <v>894</v>
      </c>
      <c r="C67" s="28" t="str">
        <f>VLOOKUP(B67,'[1]LISTADO ATM'!$A$2:$B$821,2,0)</f>
        <v>ATM Eco Petroleo Estero Hondo</v>
      </c>
      <c r="D67" s="44" t="s">
        <v>24</v>
      </c>
      <c r="E67" s="45"/>
    </row>
    <row r="68" spans="1:5" ht="17.25" customHeight="1" x14ac:dyDescent="0.25">
      <c r="A68" s="28" t="str">
        <f>VLOOKUP(B68,'[1]LISTADO ATM'!$A$2:$C$821,3,0)</f>
        <v>SUR</v>
      </c>
      <c r="B68" s="28">
        <v>249</v>
      </c>
      <c r="C68" s="28" t="str">
        <f>VLOOKUP(B68,'[1]LISTADO ATM'!$A$2:$B$821,2,0)</f>
        <v xml:space="preserve">ATM Banco Agrícola Neiba </v>
      </c>
      <c r="D68" s="44" t="s">
        <v>17</v>
      </c>
      <c r="E68" s="45"/>
    </row>
    <row r="69" spans="1:5" ht="17.25" customHeight="1" x14ac:dyDescent="0.25">
      <c r="A69" s="28" t="str">
        <f>VLOOKUP(B69,'[1]LISTADO ATM'!$A$2:$C$821,3,0)</f>
        <v>NORTE</v>
      </c>
      <c r="B69" s="28">
        <v>411</v>
      </c>
      <c r="C69" s="28" t="str">
        <f>VLOOKUP(B69,'[1]LISTADO ATM'!$A$2:$B$821,2,0)</f>
        <v xml:space="preserve">ATM UNP Piedra Blanca </v>
      </c>
      <c r="D69" s="44" t="s">
        <v>17</v>
      </c>
      <c r="E69" s="45"/>
    </row>
    <row r="70" spans="1:5" ht="17.25" customHeight="1" x14ac:dyDescent="0.25">
      <c r="A70" s="28" t="str">
        <f>VLOOKUP(B70,'[1]LISTADO ATM'!$A$2:$C$821,3,0)</f>
        <v>ESTE</v>
      </c>
      <c r="B70" s="28">
        <v>608</v>
      </c>
      <c r="C70" s="28" t="str">
        <f>VLOOKUP(B70,'[1]LISTADO ATM'!$A$2:$B$821,2,0)</f>
        <v xml:space="preserve">ATM Oficina Jumbo (San Pedro) </v>
      </c>
      <c r="D70" s="44" t="s">
        <v>17</v>
      </c>
      <c r="E70" s="45"/>
    </row>
    <row r="71" spans="1:5" ht="17.25" customHeight="1" x14ac:dyDescent="0.25">
      <c r="A71" s="28" t="str">
        <f>VLOOKUP(B71,'[1]LISTADO ATM'!$A$2:$C$821,3,0)</f>
        <v>DISTRITO NACIONAL</v>
      </c>
      <c r="B71" s="28">
        <v>718</v>
      </c>
      <c r="C71" s="28" t="str">
        <f>VLOOKUP(B71,'[1]LISTADO ATM'!$A$2:$B$821,2,0)</f>
        <v xml:space="preserve">ATM Feria Ganadera </v>
      </c>
      <c r="D71" s="44" t="s">
        <v>17</v>
      </c>
      <c r="E71" s="45"/>
    </row>
    <row r="72" spans="1:5" ht="17.25" customHeight="1" x14ac:dyDescent="0.25">
      <c r="A72" s="28" t="str">
        <f>VLOOKUP(B72,'[1]LISTADO ATM'!$A$2:$C$821,3,0)</f>
        <v>SUR</v>
      </c>
      <c r="B72" s="28">
        <v>783</v>
      </c>
      <c r="C72" s="28" t="str">
        <f>VLOOKUP(B72,'[1]LISTADO ATM'!$A$2:$B$821,2,0)</f>
        <v xml:space="preserve">ATM Autobanco Alfa y Omega (Barahona) </v>
      </c>
      <c r="D72" s="44" t="s">
        <v>17</v>
      </c>
      <c r="E72" s="45"/>
    </row>
    <row r="73" spans="1:5" ht="17.25" customHeight="1" x14ac:dyDescent="0.25">
      <c r="A73" s="28" t="str">
        <f>VLOOKUP(B73,'[1]LISTADO ATM'!$A$2:$C$821,3,0)</f>
        <v>SUR</v>
      </c>
      <c r="B73" s="28">
        <v>33</v>
      </c>
      <c r="C73" s="28" t="str">
        <f>VLOOKUP(B73,'[1]LISTADO ATM'!$A$2:$B$821,2,0)</f>
        <v xml:space="preserve">ATM UNP Juan de Herrera </v>
      </c>
      <c r="D73" s="44" t="s">
        <v>17</v>
      </c>
      <c r="E73" s="45"/>
    </row>
    <row r="74" spans="1:5" ht="17.25" customHeight="1" x14ac:dyDescent="0.25">
      <c r="A74" s="28" t="str">
        <f>VLOOKUP(B74,'[1]LISTADO ATM'!$A$2:$C$821,3,0)</f>
        <v>DISTRITO NACIONAL</v>
      </c>
      <c r="B74" s="28">
        <v>232</v>
      </c>
      <c r="C74" s="28" t="str">
        <f>VLOOKUP(B74,'[1]LISTADO ATM'!$A$2:$B$821,2,0)</f>
        <v xml:space="preserve">ATM S/M Nacional Charles de Gaulle </v>
      </c>
      <c r="D74" s="44" t="s">
        <v>17</v>
      </c>
      <c r="E74" s="45"/>
    </row>
    <row r="75" spans="1:5" ht="17.25" customHeight="1" x14ac:dyDescent="0.25">
      <c r="A75" s="28" t="str">
        <f>VLOOKUP(B75,'[1]LISTADO ATM'!$A$2:$C$821,3,0)</f>
        <v>DISTRITO NACIONAL</v>
      </c>
      <c r="B75" s="28">
        <v>347</v>
      </c>
      <c r="C75" s="28" t="str">
        <f>VLOOKUP(B75,'[1]LISTADO ATM'!$A$2:$B$821,2,0)</f>
        <v>ATM Patio de Colombia</v>
      </c>
      <c r="D75" s="44" t="s">
        <v>17</v>
      </c>
      <c r="E75" s="45"/>
    </row>
    <row r="76" spans="1:5" ht="17.25" customHeight="1" x14ac:dyDescent="0.25">
      <c r="A76" s="28" t="str">
        <f>VLOOKUP(B76,'[1]LISTADO ATM'!$A$2:$C$821,3,0)</f>
        <v>DISTRITO NACIONAL</v>
      </c>
      <c r="B76" s="28">
        <v>541</v>
      </c>
      <c r="C76" s="28" t="str">
        <f>VLOOKUP(B76,'[1]LISTADO ATM'!$A$2:$B$821,2,0)</f>
        <v xml:space="preserve">ATM Oficina Sambil II </v>
      </c>
      <c r="D76" s="44" t="s">
        <v>17</v>
      </c>
      <c r="E76" s="45"/>
    </row>
    <row r="77" spans="1:5" ht="17.25" customHeight="1" x14ac:dyDescent="0.25">
      <c r="A77" s="28" t="str">
        <f>VLOOKUP(B77,'[1]LISTADO ATM'!$A$2:$C$821,3,0)</f>
        <v>NORTE</v>
      </c>
      <c r="B77" s="28">
        <v>990</v>
      </c>
      <c r="C77" s="28" t="str">
        <f>VLOOKUP(B77,'[1]LISTADO ATM'!$A$2:$B$821,2,0)</f>
        <v xml:space="preserve">ATM Autoservicio Bonao II </v>
      </c>
      <c r="D77" s="44" t="s">
        <v>17</v>
      </c>
      <c r="E77" s="45"/>
    </row>
    <row r="78" spans="1:5" ht="17.25" customHeight="1" x14ac:dyDescent="0.25">
      <c r="A78" s="28" t="e">
        <f>VLOOKUP(B78,'[1]LISTADO ATM'!$A$2:$C$821,3,0)</f>
        <v>#N/A</v>
      </c>
      <c r="B78" s="28"/>
      <c r="C78" s="28" t="e">
        <f>VLOOKUP(B78,'[1]LISTADO ATM'!$A$2:$B$821,2,0)</f>
        <v>#N/A</v>
      </c>
      <c r="D78" s="40"/>
      <c r="E78" s="41"/>
    </row>
    <row r="79" spans="1:5" ht="17.25" customHeight="1" x14ac:dyDescent="0.25">
      <c r="A79" s="28" t="e">
        <f>VLOOKUP(B79,'[1]LISTADO ATM'!$A$2:$C$821,3,0)</f>
        <v>#N/A</v>
      </c>
      <c r="B79" s="28"/>
      <c r="C79" s="28" t="e">
        <f>VLOOKUP(B79,'[1]LISTADO ATM'!$A$2:$B$821,2,0)</f>
        <v>#N/A</v>
      </c>
      <c r="D79" s="40"/>
      <c r="E79" s="41"/>
    </row>
    <row r="80" spans="1:5" ht="17.25" customHeight="1" thickBot="1" x14ac:dyDescent="0.3">
      <c r="A80" s="3"/>
      <c r="B80" s="74">
        <f>COUNT(B59:B77)</f>
        <v>19</v>
      </c>
      <c r="C80" s="29"/>
      <c r="D80" s="29"/>
      <c r="E80" s="30"/>
    </row>
  </sheetData>
  <mergeCells count="32">
    <mergeCell ref="D73:E73"/>
    <mergeCell ref="D74:E74"/>
    <mergeCell ref="D75:E75"/>
    <mergeCell ref="D76:E76"/>
    <mergeCell ref="D77:E77"/>
    <mergeCell ref="D72:E72"/>
    <mergeCell ref="D68:E68"/>
    <mergeCell ref="D69:E69"/>
    <mergeCell ref="D70:E70"/>
    <mergeCell ref="D71:E71"/>
    <mergeCell ref="D58:E58"/>
    <mergeCell ref="A54:B54"/>
    <mergeCell ref="A55:B55"/>
    <mergeCell ref="A57:E57"/>
    <mergeCell ref="A1:E1"/>
    <mergeCell ref="A2:E2"/>
    <mergeCell ref="A7:E7"/>
    <mergeCell ref="C11:E11"/>
    <mergeCell ref="A13:E13"/>
    <mergeCell ref="C16:E16"/>
    <mergeCell ref="A18:E18"/>
    <mergeCell ref="A34:E34"/>
    <mergeCell ref="A48:E48"/>
    <mergeCell ref="D63:E63"/>
    <mergeCell ref="D62:E62"/>
    <mergeCell ref="D59:E59"/>
    <mergeCell ref="D60:E60"/>
    <mergeCell ref="D61:E61"/>
    <mergeCell ref="D66:E66"/>
    <mergeCell ref="D67:E67"/>
    <mergeCell ref="D64:E64"/>
    <mergeCell ref="D65:E65"/>
  </mergeCells>
  <phoneticPr fontId="11" type="noConversion"/>
  <conditionalFormatting sqref="E59">
    <cfRule type="duplicateValues" dxfId="28" priority="89"/>
  </conditionalFormatting>
  <conditionalFormatting sqref="E60">
    <cfRule type="duplicateValues" dxfId="27" priority="88"/>
  </conditionalFormatting>
  <conditionalFormatting sqref="E80 E52:E58 E32:E34 E46:E48 E1:E7 E11:E13 E16:E18">
    <cfRule type="duplicateValues" dxfId="26" priority="87"/>
  </conditionalFormatting>
  <conditionalFormatting sqref="E61">
    <cfRule type="duplicateValues" dxfId="25" priority="86"/>
  </conditionalFormatting>
  <conditionalFormatting sqref="E36">
    <cfRule type="duplicateValues" dxfId="24" priority="84"/>
  </conditionalFormatting>
  <conditionalFormatting sqref="B50:B1048576 B36:B48 B1:B7 B9:B13 B15:B18 B20:B34">
    <cfRule type="duplicateValues" dxfId="23" priority="60"/>
    <cfRule type="duplicateValues" dxfId="22" priority="70"/>
    <cfRule type="duplicateValues" dxfId="21" priority="81"/>
  </conditionalFormatting>
  <conditionalFormatting sqref="E62">
    <cfRule type="duplicateValues" dxfId="20" priority="79"/>
  </conditionalFormatting>
  <conditionalFormatting sqref="E63">
    <cfRule type="duplicateValues" dxfId="19" priority="78"/>
  </conditionalFormatting>
  <conditionalFormatting sqref="E64">
    <cfRule type="duplicateValues" dxfId="18" priority="77"/>
  </conditionalFormatting>
  <conditionalFormatting sqref="E65">
    <cfRule type="duplicateValues" dxfId="17" priority="76"/>
  </conditionalFormatting>
  <conditionalFormatting sqref="E66">
    <cfRule type="duplicateValues" dxfId="16" priority="68"/>
  </conditionalFormatting>
  <conditionalFormatting sqref="E9:E10">
    <cfRule type="duplicateValues" dxfId="15" priority="61"/>
  </conditionalFormatting>
  <conditionalFormatting sqref="E43">
    <cfRule type="duplicateValues" dxfId="14" priority="59"/>
  </conditionalFormatting>
  <conditionalFormatting sqref="E29">
    <cfRule type="duplicateValues" dxfId="13" priority="58"/>
  </conditionalFormatting>
  <conditionalFormatting sqref="E51">
    <cfRule type="duplicateValues" dxfId="12" priority="55"/>
  </conditionalFormatting>
  <conditionalFormatting sqref="E67">
    <cfRule type="duplicateValues" dxfId="11" priority="219"/>
  </conditionalFormatting>
  <conditionalFormatting sqref="E37:E42">
    <cfRule type="duplicateValues" dxfId="10" priority="236"/>
  </conditionalFormatting>
  <conditionalFormatting sqref="E50">
    <cfRule type="duplicateValues" dxfId="9" priority="254"/>
  </conditionalFormatting>
  <conditionalFormatting sqref="E20:E28">
    <cfRule type="duplicateValues" dxfId="8" priority="271"/>
  </conditionalFormatting>
  <conditionalFormatting sqref="E15">
    <cfRule type="duplicateValues" dxfId="7" priority="279"/>
  </conditionalFormatting>
  <conditionalFormatting sqref="E68:E72 E78:E79">
    <cfRule type="duplicateValues" dxfId="6" priority="353"/>
  </conditionalFormatting>
  <conditionalFormatting sqref="B1:B7 B9:B13 B15:B18 B20:B34 B36:B48 B50:B80">
    <cfRule type="duplicateValues" dxfId="5" priority="386"/>
  </conditionalFormatting>
  <conditionalFormatting sqref="E30">
    <cfRule type="duplicateValues" dxfId="4" priority="54"/>
  </conditionalFormatting>
  <conditionalFormatting sqref="E44:E45">
    <cfRule type="duplicateValues" dxfId="3" priority="53"/>
  </conditionalFormatting>
  <conditionalFormatting sqref="E73:E77">
    <cfRule type="duplicateValues" dxfId="2" priority="51"/>
  </conditionalFormatting>
  <conditionalFormatting sqref="B1:B1048576">
    <cfRule type="duplicateValues" dxfId="1" priority="34"/>
  </conditionalFormatting>
  <conditionalFormatting sqref="B1:B1048576">
    <cfRule type="duplicateValues" dxfId="0" priority="1"/>
  </conditionalFormatting>
  <hyperlinks>
    <hyperlink ref="E97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2021-05-10T03:45:20Z</dcterms:modified>
</cp:coreProperties>
</file>