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2\"/>
    </mc:Choice>
  </mc:AlternateContent>
  <bookViews>
    <workbookView xWindow="0" yWindow="0" windowWidth="14490" windowHeight="52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1" l="1"/>
  <c r="C45" i="1"/>
  <c r="B54" i="1"/>
  <c r="A53" i="1"/>
  <c r="C53" i="1"/>
  <c r="A28" i="1"/>
  <c r="C28" i="1"/>
  <c r="A27" i="1"/>
  <c r="C27" i="1"/>
  <c r="B29" i="1"/>
  <c r="A25" i="1"/>
  <c r="A26" i="1"/>
  <c r="C25" i="1"/>
  <c r="C26" i="1"/>
  <c r="B46" i="1"/>
  <c r="A37" i="1" l="1"/>
  <c r="A38" i="1"/>
  <c r="C37" i="1"/>
  <c r="C38" i="1"/>
  <c r="C36" i="1"/>
  <c r="A36" i="1"/>
  <c r="B39" i="1"/>
  <c r="A18" i="1"/>
  <c r="A19" i="1"/>
  <c r="A20" i="1"/>
  <c r="A21" i="1"/>
  <c r="A22" i="1"/>
  <c r="A23" i="1"/>
  <c r="A24" i="1"/>
  <c r="C19" i="1"/>
  <c r="C20" i="1"/>
  <c r="C21" i="1"/>
  <c r="C22" i="1"/>
  <c r="A15" i="1"/>
  <c r="A16" i="1"/>
  <c r="A17" i="1"/>
  <c r="C15" i="1"/>
  <c r="C16" i="1"/>
  <c r="C17" i="1"/>
  <c r="C18" i="1"/>
  <c r="B75" i="1"/>
  <c r="C10" i="1"/>
  <c r="C11" i="1"/>
  <c r="A10" i="1"/>
  <c r="A11" i="1"/>
  <c r="C52" i="1"/>
  <c r="A52" i="1"/>
  <c r="C34" i="1"/>
  <c r="C35" i="1"/>
  <c r="A34" i="1"/>
  <c r="A35" i="1"/>
  <c r="A33" i="1"/>
  <c r="C12" i="1"/>
  <c r="C13" i="1"/>
  <c r="C14" i="1"/>
  <c r="C23" i="1"/>
  <c r="C24" i="1"/>
  <c r="A12" i="1"/>
  <c r="A13" i="1"/>
  <c r="A14" i="1"/>
  <c r="C72" i="1"/>
  <c r="C73" i="1"/>
  <c r="A72" i="1"/>
  <c r="A73" i="1"/>
  <c r="A74" i="1"/>
  <c r="C74" i="1"/>
  <c r="C43" i="1"/>
  <c r="C44" i="1"/>
  <c r="A43" i="1"/>
  <c r="A44" i="1"/>
  <c r="C51" i="1"/>
  <c r="A51" i="1"/>
  <c r="B59" i="1" l="1"/>
  <c r="A58" i="1" l="1"/>
  <c r="C58" i="1"/>
  <c r="A71" i="1"/>
  <c r="C71" i="1"/>
  <c r="A70" i="1"/>
  <c r="C70" i="1"/>
  <c r="A69" i="1"/>
  <c r="C69" i="1"/>
  <c r="A68" i="1"/>
  <c r="C68" i="1"/>
  <c r="C67" i="1" l="1"/>
  <c r="A67" i="1"/>
  <c r="C66" i="1"/>
  <c r="A66" i="1"/>
  <c r="C50" i="1"/>
  <c r="A50" i="1"/>
  <c r="C33" i="1"/>
  <c r="C9" i="1"/>
  <c r="A9" i="1"/>
  <c r="A62" i="1" l="1"/>
  <c r="F2" i="3"/>
</calcChain>
</file>

<file path=xl/sharedStrings.xml><?xml version="1.0" encoding="utf-8"?>
<sst xmlns="http://schemas.openxmlformats.org/spreadsheetml/2006/main" count="962" uniqueCount="26">
  <si>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</si>
  <si>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</si>
  <si>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</si>
  <si>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</si>
  <si>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</si>
  <si>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</si>
  <si>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</si>
  <si>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</si>
  <si>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</si>
  <si>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</si>
  <si>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</si>
  <si>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</si>
  <si>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</si>
  <si>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</si>
  <si>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</si>
  <si>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</si>
  <si>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</si>
  <si>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</si>
  <si>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</si>
  <si>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</si>
  <si>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</si>
  <si>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</si>
  <si>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</si>
  <si>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</si>
  <si>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GAVETA DE DEPOSITO  LLENA</t>
  </si>
  <si>
    <t>3335883402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</si>
</sst>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zoomScale="85" zoomScaleNormal="85" workbookViewId="0">
      <selection activeCell="A2" sqref="A2:E2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37.85546875" bestFit="1" customWidth="1"/>
    <col min="5" max="5" width="18.5703125" bestFit="1" customWidth="1"/>
  </cols>
  <sheetData>
    <row r="1" spans="1:5" ht="26.45" customHeight="1" x14ac:dyDescent="0.25">
      <c r="A1" s="54" t="s">
        <v>1</v>
      </c>
      <c r="B1" s="55"/>
      <c r="C1" s="55"/>
      <c r="D1" s="55"/>
      <c r="E1" s="56"/>
    </row>
    <row r="2" spans="1:5" ht="25.5" customHeight="1" x14ac:dyDescent="0.25">
      <c r="A2" s="57" t="s">
        <v>0</v>
      </c>
      <c r="B2" s="58"/>
      <c r="C2" s="58"/>
      <c r="D2" s="58"/>
      <c r="E2" s="5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44328.25</v>
      </c>
      <c r="C4" s="1"/>
      <c r="D4" s="1"/>
      <c r="E4" s="11"/>
    </row>
    <row r="5" spans="1:5" ht="18.75" thickBot="1" x14ac:dyDescent="0.3">
      <c r="A5" s="7" t="s">
        <v>3</v>
      </c>
      <c r="B5" s="9">
        <v>44328.708333333336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60" t="s">
        <v>4</v>
      </c>
      <c r="B7" s="61"/>
      <c r="C7" s="61"/>
      <c r="D7" s="61"/>
      <c r="E7" s="62"/>
    </row>
    <row r="8" spans="1:5" ht="18.75" customHeight="1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customHeight="1" x14ac:dyDescent="0.25">
      <c r="A9" s="19" t="str">
        <f>VLOOKUP(B9,'[1]LISTADO ATM'!$A$2:$C$821,3,0)</f>
        <v>ESTE</v>
      </c>
      <c r="B9" s="28">
        <v>651</v>
      </c>
      <c r="C9" s="33" t="str">
        <f>VLOOKUP(B9,'[1]LISTADO ATM'!$A$2:$B$821,2,0)</f>
        <v>ATM Eco Petroleo Romana</v>
      </c>
      <c r="D9" s="16" t="s">
        <v>21</v>
      </c>
      <c r="E9" s="34" t="s">
        <v>25</v>
      </c>
    </row>
    <row r="10" spans="1:5" ht="18.75" customHeight="1" x14ac:dyDescent="0.25">
      <c r="A10" s="19" t="str">
        <f>VLOOKUP(B10,'[1]LISTADO ATM'!$A$2:$C$821,3,0)</f>
        <v>NORTE</v>
      </c>
      <c r="B10" s="28">
        <v>138</v>
      </c>
      <c r="C10" s="33" t="str">
        <f>VLOOKUP(B10,'[1]LISTADO ATM'!$A$2:$B$821,2,0)</f>
        <v xml:space="preserve">ATM UNP Fantino </v>
      </c>
      <c r="D10" s="16" t="s">
        <v>21</v>
      </c>
      <c r="E10" s="31">
        <v>3335882279</v>
      </c>
    </row>
    <row r="11" spans="1:5" ht="18.75" customHeight="1" x14ac:dyDescent="0.25">
      <c r="A11" s="19" t="str">
        <f>VLOOKUP(B11,'[1]LISTADO ATM'!$A$2:$C$821,3,0)</f>
        <v>DISTRITO NACIONAL</v>
      </c>
      <c r="B11" s="28">
        <v>225</v>
      </c>
      <c r="C11" s="33" t="str">
        <f>VLOOKUP(B11,'[1]LISTADO ATM'!$A$2:$B$821,2,0)</f>
        <v xml:space="preserve">ATM S/M Nacional Arroyo Hondo </v>
      </c>
      <c r="D11" s="16" t="s">
        <v>21</v>
      </c>
      <c r="E11" s="34">
        <v>3335883330</v>
      </c>
    </row>
    <row r="12" spans="1:5" ht="18.75" customHeight="1" x14ac:dyDescent="0.25">
      <c r="A12" s="19" t="str">
        <f>VLOOKUP(B12,'[1]LISTADO ATM'!$A$2:$C$821,3,0)</f>
        <v>ESTE</v>
      </c>
      <c r="B12" s="28">
        <v>963</v>
      </c>
      <c r="C12" s="33" t="str">
        <f>VLOOKUP(B12,'[1]LISTADO ATM'!$A$2:$B$821,2,0)</f>
        <v xml:space="preserve">ATM Multiplaza La Romana </v>
      </c>
      <c r="D12" s="16" t="s">
        <v>21</v>
      </c>
      <c r="E12" s="34">
        <v>3335883393</v>
      </c>
    </row>
    <row r="13" spans="1:5" ht="18.75" customHeight="1" x14ac:dyDescent="0.25">
      <c r="A13" s="19" t="str">
        <f>VLOOKUP(B13,'[1]LISTADO ATM'!$A$2:$C$821,3,0)</f>
        <v>DISTRITO NACIONAL</v>
      </c>
      <c r="B13" s="28">
        <v>224</v>
      </c>
      <c r="C13" s="33" t="str">
        <f>VLOOKUP(B13,'[1]LISTADO ATM'!$A$2:$B$821,2,0)</f>
        <v xml:space="preserve">ATM S/M Nacional El Millón (Núñez de Cáceres) </v>
      </c>
      <c r="D13" s="16" t="s">
        <v>21</v>
      </c>
      <c r="E13" s="34">
        <v>3335883394</v>
      </c>
    </row>
    <row r="14" spans="1:5" ht="18.75" customHeight="1" x14ac:dyDescent="0.25">
      <c r="A14" s="19" t="str">
        <f>VLOOKUP(B14,'[1]LISTADO ATM'!$A$2:$C$821,3,0)</f>
        <v>DISTRITO NACIONAL</v>
      </c>
      <c r="B14" s="28">
        <v>354</v>
      </c>
      <c r="C14" s="33" t="str">
        <f>VLOOKUP(B14,'[1]LISTADO ATM'!$A$2:$B$821,2,0)</f>
        <v xml:space="preserve">ATM Oficina Núñez de Cáceres II </v>
      </c>
      <c r="D14" s="16" t="s">
        <v>21</v>
      </c>
      <c r="E14" s="34">
        <v>3335883403</v>
      </c>
    </row>
    <row r="15" spans="1:5" ht="18.75" customHeight="1" x14ac:dyDescent="0.25">
      <c r="A15" s="19" t="str">
        <f>VLOOKUP(B15,'[1]LISTADO ATM'!$A$2:$C$821,3,0)</f>
        <v>DISTRITO NACIONAL</v>
      </c>
      <c r="B15" s="28">
        <v>577</v>
      </c>
      <c r="C15" s="33" t="str">
        <f>VLOOKUP(B15,'[1]LISTADO ATM'!$A$2:$B$821,2,0)</f>
        <v xml:space="preserve">ATM Olé Ave. Duarte </v>
      </c>
      <c r="D15" s="16" t="s">
        <v>21</v>
      </c>
      <c r="E15" s="31">
        <v>3335881882</v>
      </c>
    </row>
    <row r="16" spans="1:5" ht="18.75" customHeight="1" x14ac:dyDescent="0.25">
      <c r="A16" s="19" t="str">
        <f>VLOOKUP(B16,'[1]LISTADO ATM'!$A$2:$C$821,3,0)</f>
        <v>ESTE</v>
      </c>
      <c r="B16" s="28">
        <v>613</v>
      </c>
      <c r="C16" s="33" t="str">
        <f>VLOOKUP(B16,'[1]LISTADO ATM'!$A$2:$B$821,2,0)</f>
        <v xml:space="preserve">ATM Almacenes Zaglul (La Altagracia) </v>
      </c>
      <c r="D16" s="16" t="s">
        <v>21</v>
      </c>
      <c r="E16" s="31">
        <v>3335882412</v>
      </c>
    </row>
    <row r="17" spans="1:5" ht="18.75" customHeight="1" x14ac:dyDescent="0.25">
      <c r="A17" s="19" t="str">
        <f>VLOOKUP(B17,'[1]LISTADO ATM'!$A$2:$C$821,3,0)</f>
        <v>DISTRITO NACIONAL</v>
      </c>
      <c r="B17" s="28">
        <v>642</v>
      </c>
      <c r="C17" s="33" t="str">
        <f>VLOOKUP(B17,'[1]LISTADO ATM'!$A$2:$B$821,2,0)</f>
        <v xml:space="preserve">ATM OMSA Sto. Dgo. </v>
      </c>
      <c r="D17" s="16" t="s">
        <v>21</v>
      </c>
      <c r="E17" s="31">
        <v>3335882825</v>
      </c>
    </row>
    <row r="18" spans="1:5" ht="18.75" customHeight="1" x14ac:dyDescent="0.25">
      <c r="A18" s="19" t="str">
        <f>VLOOKUP(B18,'[1]LISTADO ATM'!$A$2:$C$821,3,0)</f>
        <v>ESTE</v>
      </c>
      <c r="B18" s="28">
        <v>385</v>
      </c>
      <c r="C18" s="33" t="str">
        <f>VLOOKUP(B18,'[1]LISTADO ATM'!$A$2:$B$821,2,0)</f>
        <v xml:space="preserve">ATM Plaza Verón I </v>
      </c>
      <c r="D18" s="16" t="s">
        <v>21</v>
      </c>
      <c r="E18" s="34">
        <v>3335883445</v>
      </c>
    </row>
    <row r="19" spans="1:5" ht="18.75" customHeight="1" x14ac:dyDescent="0.25">
      <c r="A19" s="19" t="str">
        <f>VLOOKUP(B19,'[1]LISTADO ATM'!$A$2:$C$821,3,0)</f>
        <v>DISTRITO NACIONAL</v>
      </c>
      <c r="B19" s="28">
        <v>949</v>
      </c>
      <c r="C19" s="33" t="str">
        <f>VLOOKUP(B19,'[1]LISTADO ATM'!$A$2:$B$821,2,0)</f>
        <v xml:space="preserve">ATM S/M Bravo San Isidro Coral Mall </v>
      </c>
      <c r="D19" s="16" t="s">
        <v>21</v>
      </c>
      <c r="E19" s="34">
        <v>3335883890</v>
      </c>
    </row>
    <row r="20" spans="1:5" ht="18.75" customHeight="1" x14ac:dyDescent="0.25">
      <c r="A20" s="19" t="str">
        <f>VLOOKUP(B20,'[1]LISTADO ATM'!$A$2:$C$821,3,0)</f>
        <v>DISTRITO NACIONAL</v>
      </c>
      <c r="B20" s="28">
        <v>244</v>
      </c>
      <c r="C20" s="33" t="str">
        <f>VLOOKUP(B20,'[1]LISTADO ATM'!$A$2:$B$821,2,0)</f>
        <v xml:space="preserve">ATM Ministerio de Hacienda (antiguo Finanzas) </v>
      </c>
      <c r="D20" s="16" t="s">
        <v>21</v>
      </c>
      <c r="E20" s="31">
        <v>3335883900</v>
      </c>
    </row>
    <row r="21" spans="1:5" ht="18.75" customHeight="1" x14ac:dyDescent="0.25">
      <c r="A21" s="19" t="str">
        <f>VLOOKUP(B21,'[1]LISTADO ATM'!$A$2:$C$821,3,0)</f>
        <v>DISTRITO NACIONAL</v>
      </c>
      <c r="B21" s="28">
        <v>147</v>
      </c>
      <c r="C21" s="33" t="str">
        <f>VLOOKUP(B21,'[1]LISTADO ATM'!$A$2:$B$821,2,0)</f>
        <v xml:space="preserve">ATM Kiosco Megacentro I </v>
      </c>
      <c r="D21" s="16" t="s">
        <v>21</v>
      </c>
      <c r="E21" s="31">
        <v>3335883913</v>
      </c>
    </row>
    <row r="22" spans="1:5" ht="18.75" customHeight="1" x14ac:dyDescent="0.25">
      <c r="A22" s="19" t="str">
        <f>VLOOKUP(B22,'[1]LISTADO ATM'!$A$2:$C$821,3,0)</f>
        <v>ESTE</v>
      </c>
      <c r="B22" s="28">
        <v>217</v>
      </c>
      <c r="C22" s="33" t="str">
        <f>VLOOKUP(B22,'[1]LISTADO ATM'!$A$2:$B$821,2,0)</f>
        <v xml:space="preserve">ATM Oficina Bávaro </v>
      </c>
      <c r="D22" s="16" t="s">
        <v>21</v>
      </c>
      <c r="E22" s="31">
        <v>3335883989</v>
      </c>
    </row>
    <row r="23" spans="1:5" ht="18.75" customHeight="1" x14ac:dyDescent="0.25">
      <c r="A23" s="19" t="str">
        <f>VLOOKUP(B23,'[1]LISTADO ATM'!$A$2:$C$821,3,0)</f>
        <v>DISTRITO NACIONAL</v>
      </c>
      <c r="B23" s="28">
        <v>527</v>
      </c>
      <c r="C23" s="33" t="str">
        <f>VLOOKUP(B23,'[1]LISTADO ATM'!$A$2:$B$821,2,0)</f>
        <v>ATM Oficina Zona Oriental II</v>
      </c>
      <c r="D23" s="16" t="s">
        <v>21</v>
      </c>
      <c r="E23" s="34">
        <v>3335883392</v>
      </c>
    </row>
    <row r="24" spans="1:5" ht="18.75" customHeight="1" x14ac:dyDescent="0.25">
      <c r="A24" s="19" t="str">
        <f>VLOOKUP(B24,'[1]LISTADO ATM'!$A$2:$C$821,3,0)</f>
        <v>NORTE</v>
      </c>
      <c r="B24" s="28">
        <v>950</v>
      </c>
      <c r="C24" s="33" t="str">
        <f>VLOOKUP(B24,'[1]LISTADO ATM'!$A$2:$B$821,2,0)</f>
        <v xml:space="preserve">ATM Oficina Monterrico </v>
      </c>
      <c r="D24" s="16" t="s">
        <v>21</v>
      </c>
      <c r="E24" s="34">
        <v>3335883992</v>
      </c>
    </row>
    <row r="25" spans="1:5" ht="18.75" customHeight="1" x14ac:dyDescent="0.25">
      <c r="A25" s="19" t="str">
        <f>VLOOKUP(B25,'[1]LISTADO ATM'!$A$2:$C$821,3,0)</f>
        <v>DISTRITO NACIONAL</v>
      </c>
      <c r="B25" s="28">
        <v>231</v>
      </c>
      <c r="C25" s="33" t="str">
        <f>VLOOKUP(B25,'[1]LISTADO ATM'!$A$2:$B$821,2,0)</f>
        <v xml:space="preserve">ATM Oficina Zona Oriental </v>
      </c>
      <c r="D25" s="16" t="s">
        <v>21</v>
      </c>
      <c r="E25" s="31">
        <v>3335881883</v>
      </c>
    </row>
    <row r="26" spans="1:5" ht="18.75" customHeight="1" x14ac:dyDescent="0.25">
      <c r="A26" s="19" t="str">
        <f>VLOOKUP(B26,'[1]LISTADO ATM'!$A$2:$C$821,3,0)</f>
        <v>NORTE</v>
      </c>
      <c r="B26" s="28">
        <v>728</v>
      </c>
      <c r="C26" s="33" t="str">
        <f>VLOOKUP(B26,'[1]LISTADO ATM'!$A$2:$B$821,2,0)</f>
        <v xml:space="preserve">ATM UNP La Vega Oficina Regional Norcentral </v>
      </c>
      <c r="D26" s="16" t="s">
        <v>21</v>
      </c>
      <c r="E26" s="31">
        <v>3335884581</v>
      </c>
    </row>
    <row r="27" spans="1:5" ht="18.75" customHeight="1" x14ac:dyDescent="0.25">
      <c r="A27" s="19" t="str">
        <f>VLOOKUP(B27,'[1]LISTADO ATM'!$A$2:$C$821,3,0)</f>
        <v>DISTRITO NACIONAL</v>
      </c>
      <c r="B27" s="28">
        <v>791</v>
      </c>
      <c r="C27" s="33" t="str">
        <f>VLOOKUP(B27,'[1]LISTADO ATM'!$A$2:$B$821,2,0)</f>
        <v xml:space="preserve">ATM Oficina Sans Soucí </v>
      </c>
      <c r="D27" s="16" t="s">
        <v>21</v>
      </c>
      <c r="E27" s="31">
        <v>3335884589</v>
      </c>
    </row>
    <row r="28" spans="1:5" ht="18.75" customHeight="1" x14ac:dyDescent="0.25">
      <c r="A28" s="19" t="str">
        <f>VLOOKUP(B28,'[1]LISTADO ATM'!$A$2:$C$821,3,0)</f>
        <v>DISTRITO NACIONAL</v>
      </c>
      <c r="B28" s="40">
        <v>734</v>
      </c>
      <c r="C28" s="33" t="str">
        <f>VLOOKUP(B28,'[1]LISTADO ATM'!$A$2:$B$821,2,0)</f>
        <v xml:space="preserve">ATM Oficina Independencia I </v>
      </c>
      <c r="D28" s="16" t="s">
        <v>21</v>
      </c>
      <c r="E28" s="31">
        <v>3335884595</v>
      </c>
    </row>
    <row r="29" spans="1:5" ht="18.75" thickBot="1" x14ac:dyDescent="0.3">
      <c r="A29" s="3" t="s">
        <v>11</v>
      </c>
      <c r="B29" s="44">
        <f>COUNT(B9:B27)</f>
        <v>19</v>
      </c>
      <c r="C29" s="63"/>
      <c r="D29" s="64"/>
      <c r="E29" s="65"/>
    </row>
    <row r="30" spans="1:5" x14ac:dyDescent="0.25">
      <c r="B30" s="5"/>
      <c r="E30" s="5"/>
    </row>
    <row r="31" spans="1:5" ht="17.45" customHeight="1" x14ac:dyDescent="0.25">
      <c r="A31" s="60" t="s">
        <v>16</v>
      </c>
      <c r="B31" s="61"/>
      <c r="C31" s="61"/>
      <c r="D31" s="61"/>
      <c r="E31" s="62"/>
    </row>
    <row r="32" spans="1:5" ht="17.45" customHeight="1" x14ac:dyDescent="0.25">
      <c r="A32" s="2" t="s">
        <v>5</v>
      </c>
      <c r="B32" s="2" t="s">
        <v>6</v>
      </c>
      <c r="C32" s="2" t="s">
        <v>7</v>
      </c>
      <c r="D32" s="2" t="s">
        <v>8</v>
      </c>
      <c r="E32" s="2" t="s">
        <v>9</v>
      </c>
    </row>
    <row r="33" spans="1:5" ht="18" customHeight="1" x14ac:dyDescent="0.25">
      <c r="A33" s="19" t="str">
        <f>VLOOKUP(B33,'[1]LISTADO ATM'!$A$2:$C$821,3,0)</f>
        <v>DISTRITO NACIONAL</v>
      </c>
      <c r="B33" s="28">
        <v>946</v>
      </c>
      <c r="C33" s="33" t="str">
        <f>VLOOKUP(B33,'[1]LISTADO ATM'!$A$2:$B$821,2,0)</f>
        <v xml:space="preserve">ATM Oficina Núñez de Cáceres I </v>
      </c>
      <c r="D33" s="16" t="s">
        <v>20</v>
      </c>
      <c r="E33" s="31">
        <v>3335883417</v>
      </c>
    </row>
    <row r="34" spans="1:5" ht="18" customHeight="1" x14ac:dyDescent="0.25">
      <c r="A34" s="19" t="str">
        <f>VLOOKUP(B34,'[1]LISTADO ATM'!$A$2:$C$821,3,0)</f>
        <v>DISTRITO NACIONAL</v>
      </c>
      <c r="B34" s="28">
        <v>165</v>
      </c>
      <c r="C34" s="33" t="str">
        <f>VLOOKUP(B34,'[1]LISTADO ATM'!$A$2:$B$821,2,0)</f>
        <v>ATM Autoservicio Megacentro</v>
      </c>
      <c r="D34" s="16" t="s">
        <v>20</v>
      </c>
      <c r="E34" s="31">
        <v>3335883419</v>
      </c>
    </row>
    <row r="35" spans="1:5" ht="18" customHeight="1" x14ac:dyDescent="0.25">
      <c r="A35" s="19" t="str">
        <f>VLOOKUP(B35,'[1]LISTADO ATM'!$A$2:$C$821,3,0)</f>
        <v>NORTE</v>
      </c>
      <c r="B35" s="28">
        <v>857</v>
      </c>
      <c r="C35" s="33" t="str">
        <f>VLOOKUP(B35,'[1]LISTADO ATM'!$A$2:$B$821,2,0)</f>
        <v xml:space="preserve">ATM Oficina Los Alamos </v>
      </c>
      <c r="D35" s="16" t="s">
        <v>20</v>
      </c>
      <c r="E35" s="31">
        <v>3335883420</v>
      </c>
    </row>
    <row r="36" spans="1:5" ht="18" customHeight="1" x14ac:dyDescent="0.25">
      <c r="A36" s="19" t="str">
        <f>VLOOKUP(B36,'[1]LISTADO ATM'!$A$2:$C$821,3,0)</f>
        <v>NORTE</v>
      </c>
      <c r="B36" s="28">
        <v>431</v>
      </c>
      <c r="C36" s="33" t="str">
        <f>VLOOKUP(B36,'[1]LISTADO ATM'!$A$2:$B$821,2,0)</f>
        <v xml:space="preserve">ATM Autoservicio Sol (Santiago) </v>
      </c>
      <c r="D36" s="16" t="s">
        <v>20</v>
      </c>
      <c r="E36" s="31">
        <v>3335883430</v>
      </c>
    </row>
    <row r="37" spans="1:5" ht="18" customHeight="1" x14ac:dyDescent="0.25">
      <c r="A37" s="19" t="str">
        <f>VLOOKUP(B37,'[1]LISTADO ATM'!$A$2:$C$821,3,0)</f>
        <v>ESTE</v>
      </c>
      <c r="B37" s="28">
        <v>399</v>
      </c>
      <c r="C37" s="33" t="str">
        <f>VLOOKUP(B37,'[1]LISTADO ATM'!$A$2:$B$821,2,0)</f>
        <v xml:space="preserve">ATM Oficina La Romana II </v>
      </c>
      <c r="D37" s="16" t="s">
        <v>20</v>
      </c>
      <c r="E37" s="31">
        <v>3335883406</v>
      </c>
    </row>
    <row r="38" spans="1:5" ht="18" customHeight="1" x14ac:dyDescent="0.25">
      <c r="A38" s="19" t="str">
        <f>VLOOKUP(B38,'[1]LISTADO ATM'!$A$2:$C$821,3,0)</f>
        <v>ESTE</v>
      </c>
      <c r="B38" s="28">
        <v>386</v>
      </c>
      <c r="C38" s="33" t="str">
        <f>VLOOKUP(B38,'[1]LISTADO ATM'!$A$2:$B$821,2,0)</f>
        <v xml:space="preserve">ATM Plaza Verón II </v>
      </c>
      <c r="D38" s="16" t="s">
        <v>20</v>
      </c>
      <c r="E38" s="31">
        <v>3335883421</v>
      </c>
    </row>
    <row r="39" spans="1:5" ht="17.45" customHeight="1" thickBot="1" x14ac:dyDescent="0.3">
      <c r="A39" s="3" t="s">
        <v>11</v>
      </c>
      <c r="B39" s="44">
        <f>COUNT(B33:B38)</f>
        <v>6</v>
      </c>
      <c r="C39" s="51"/>
      <c r="D39" s="52"/>
      <c r="E39" s="53"/>
    </row>
    <row r="40" spans="1:5" ht="15.75" thickBot="1" x14ac:dyDescent="0.3">
      <c r="B40" s="5"/>
      <c r="E40" s="5"/>
    </row>
    <row r="41" spans="1:5" ht="18.75" thickBot="1" x14ac:dyDescent="0.3">
      <c r="A41" s="45" t="s">
        <v>14</v>
      </c>
      <c r="B41" s="46"/>
      <c r="C41" s="46"/>
      <c r="D41" s="46"/>
      <c r="E41" s="47"/>
    </row>
    <row r="42" spans="1:5" ht="18" x14ac:dyDescent="0.25">
      <c r="A42" s="2" t="s">
        <v>5</v>
      </c>
      <c r="B42" s="2" t="s">
        <v>6</v>
      </c>
      <c r="C42" s="2" t="s">
        <v>7</v>
      </c>
      <c r="D42" s="2" t="s">
        <v>8</v>
      </c>
      <c r="E42" s="2" t="s">
        <v>9</v>
      </c>
    </row>
    <row r="43" spans="1:5" ht="18" x14ac:dyDescent="0.25">
      <c r="A43" s="43" t="str">
        <f>VLOOKUP(B43,'[1]LISTADO ATM'!$A$2:$C$821,3,0)</f>
        <v>NORTE</v>
      </c>
      <c r="B43" s="28">
        <v>965</v>
      </c>
      <c r="C43" s="31" t="str">
        <f>VLOOKUP(B43,'[1]LISTADO ATM'!$A$2:$B$821,2,0)</f>
        <v xml:space="preserve">ATM S/M La Fuente FUN (Santiago) </v>
      </c>
      <c r="D43" s="15" t="s">
        <v>10</v>
      </c>
      <c r="E43" s="31">
        <v>3335884722</v>
      </c>
    </row>
    <row r="44" spans="1:5" ht="18" x14ac:dyDescent="0.25">
      <c r="A44" s="43" t="str">
        <f>VLOOKUP(B44,'[1]LISTADO ATM'!$A$2:$C$821,3,0)</f>
        <v>ESTE</v>
      </c>
      <c r="B44" s="28">
        <v>114</v>
      </c>
      <c r="C44" s="31" t="str">
        <f>VLOOKUP(B44,'[1]LISTADO ATM'!$A$2:$B$821,2,0)</f>
        <v xml:space="preserve">ATM Oficina Hato Mayor </v>
      </c>
      <c r="D44" s="15" t="s">
        <v>10</v>
      </c>
      <c r="E44" s="34">
        <v>3335884969</v>
      </c>
    </row>
    <row r="45" spans="1:5" ht="18" x14ac:dyDescent="0.25">
      <c r="A45" s="43" t="str">
        <f>VLOOKUP(B45,'[1]LISTADO ATM'!$A$2:$C$821,3,0)</f>
        <v>NORTE</v>
      </c>
      <c r="B45" s="40">
        <v>119</v>
      </c>
      <c r="C45" s="31" t="str">
        <f>VLOOKUP(B45,'[1]LISTADO ATM'!$A$2:$B$821,2,0)</f>
        <v>ATM Oficina La Barranquita</v>
      </c>
      <c r="D45" s="15" t="s">
        <v>10</v>
      </c>
      <c r="E45" s="34">
        <v>3335884972</v>
      </c>
    </row>
    <row r="46" spans="1:5" ht="17.45" customHeight="1" thickBot="1" x14ac:dyDescent="0.3">
      <c r="A46" s="32" t="s">
        <v>11</v>
      </c>
      <c r="B46" s="44">
        <f>COUNT(B43:B44)</f>
        <v>2</v>
      </c>
      <c r="C46" s="14"/>
      <c r="D46" s="14"/>
      <c r="E46" s="14"/>
    </row>
    <row r="47" spans="1:5" ht="18" customHeight="1" thickBot="1" x14ac:dyDescent="0.3">
      <c r="B47" s="5"/>
      <c r="E47" s="5"/>
    </row>
    <row r="48" spans="1:5" ht="19.5" customHeight="1" thickBot="1" x14ac:dyDescent="0.3">
      <c r="A48" s="45" t="s">
        <v>22</v>
      </c>
      <c r="B48" s="46"/>
      <c r="C48" s="46"/>
      <c r="D48" s="46"/>
      <c r="E48" s="47"/>
    </row>
    <row r="49" spans="1:5" ht="19.5" customHeight="1" x14ac:dyDescent="0.25">
      <c r="A49" s="2" t="s">
        <v>5</v>
      </c>
      <c r="B49" s="2" t="s">
        <v>6</v>
      </c>
      <c r="C49" s="2" t="s">
        <v>7</v>
      </c>
      <c r="D49" s="2" t="s">
        <v>8</v>
      </c>
      <c r="E49" s="2" t="s">
        <v>9</v>
      </c>
    </row>
    <row r="50" spans="1:5" ht="18" x14ac:dyDescent="0.25">
      <c r="A50" s="19" t="str">
        <f>VLOOKUP(B50,'[1]LISTADO ATM'!$A$2:$C$821,3,0)</f>
        <v>DISTRITO NACIONAL</v>
      </c>
      <c r="B50" s="28">
        <v>567</v>
      </c>
      <c r="C50" s="31" t="str">
        <f>VLOOKUP(B50,'[1]LISTADO ATM'!$A$2:$B$821,2,0)</f>
        <v xml:space="preserve">ATM Oficina Máximo Gómez </v>
      </c>
      <c r="D50" s="28" t="s">
        <v>19</v>
      </c>
      <c r="E50" s="34">
        <v>3335881822</v>
      </c>
    </row>
    <row r="51" spans="1:5" ht="18" x14ac:dyDescent="0.25">
      <c r="A51" s="19" t="str">
        <f>VLOOKUP(B51,'[1]LISTADO ATM'!$A$2:$C$821,3,0)</f>
        <v>DISTRITO NACIONAL</v>
      </c>
      <c r="B51" s="28">
        <v>719</v>
      </c>
      <c r="C51" s="31" t="str">
        <f>VLOOKUP(B51,'[1]LISTADO ATM'!$A$2:$B$821,2,0)</f>
        <v xml:space="preserve">ATM Ayuntamiento Municipal San Luís </v>
      </c>
      <c r="D51" s="28" t="s">
        <v>19</v>
      </c>
      <c r="E51" s="34">
        <v>3335883877</v>
      </c>
    </row>
    <row r="52" spans="1:5" ht="18" x14ac:dyDescent="0.25">
      <c r="A52" s="19" t="str">
        <f>VLOOKUP(B52,'[1]LISTADO ATM'!$A$2:$C$821,3,0)</f>
        <v>ESTE</v>
      </c>
      <c r="B52" s="28">
        <v>330</v>
      </c>
      <c r="C52" s="31" t="str">
        <f>VLOOKUP(B52,'[1]LISTADO ATM'!$A$2:$B$821,2,0)</f>
        <v xml:space="preserve">ATM Oficina Boulevard (Higuey) </v>
      </c>
      <c r="D52" s="28" t="s">
        <v>19</v>
      </c>
      <c r="E52" s="34">
        <v>3335884968</v>
      </c>
    </row>
    <row r="53" spans="1:5" ht="18" x14ac:dyDescent="0.25">
      <c r="A53" s="19" t="str">
        <f>VLOOKUP(B53,'[1]LISTADO ATM'!$A$2:$C$821,3,0)</f>
        <v>DISTRITO NACIONAL</v>
      </c>
      <c r="B53" s="28">
        <v>231</v>
      </c>
      <c r="C53" s="31" t="str">
        <f>VLOOKUP(B53,'[1]LISTADO ATM'!$A$2:$B$821,2,0)</f>
        <v xml:space="preserve">ATM Oficina Zona Oriental </v>
      </c>
      <c r="D53" s="28" t="s">
        <v>19</v>
      </c>
      <c r="E53" s="34">
        <v>3335884778</v>
      </c>
    </row>
    <row r="54" spans="1:5" ht="18" customHeight="1" thickBot="1" x14ac:dyDescent="0.3">
      <c r="A54" s="3"/>
      <c r="B54" s="44">
        <f>COUNT(B50:B53)</f>
        <v>4</v>
      </c>
      <c r="C54" s="14"/>
      <c r="D54" s="36"/>
      <c r="E54" s="37"/>
    </row>
    <row r="55" spans="1:5" ht="15.75" thickBot="1" x14ac:dyDescent="0.3">
      <c r="B55" s="5"/>
      <c r="E55" s="5"/>
    </row>
    <row r="56" spans="1:5" ht="19.5" customHeight="1" x14ac:dyDescent="0.25">
      <c r="A56" s="48" t="s">
        <v>13</v>
      </c>
      <c r="B56" s="49"/>
      <c r="C56" s="49"/>
      <c r="D56" s="49"/>
      <c r="E56" s="50"/>
    </row>
    <row r="57" spans="1:5" ht="18" x14ac:dyDescent="0.25">
      <c r="A57" s="2" t="s">
        <v>5</v>
      </c>
      <c r="B57" s="2" t="s">
        <v>6</v>
      </c>
      <c r="C57" s="4" t="s">
        <v>7</v>
      </c>
      <c r="D57" s="18" t="s">
        <v>8</v>
      </c>
      <c r="E57" s="12" t="s">
        <v>9</v>
      </c>
    </row>
    <row r="58" spans="1:5" ht="18.75" customHeight="1" x14ac:dyDescent="0.25">
      <c r="A58" s="19" t="str">
        <f>VLOOKUP(B58,'[1]LISTADO ATM'!$A$2:$C$821,3,0)</f>
        <v>DISTRITO NACIONAL</v>
      </c>
      <c r="B58" s="28">
        <v>70</v>
      </c>
      <c r="C58" s="31" t="str">
        <f>VLOOKUP(B58,'[1]LISTADO ATM'!$A$2:$B$821,2,0)</f>
        <v xml:space="preserve">ATM Autoservicio Plaza Lama Zona Oriental </v>
      </c>
      <c r="D58" s="35" t="s">
        <v>24</v>
      </c>
      <c r="E58" s="31">
        <v>3335883416</v>
      </c>
    </row>
    <row r="59" spans="1:5" ht="18.75" thickBot="1" x14ac:dyDescent="0.3">
      <c r="A59" s="3" t="s">
        <v>11</v>
      </c>
      <c r="B59" s="44">
        <f>COUNT(B58:B58)</f>
        <v>1</v>
      </c>
      <c r="C59" s="14"/>
      <c r="D59" s="17"/>
      <c r="E59" s="17"/>
    </row>
    <row r="60" spans="1:5" ht="15.75" thickBot="1" x14ac:dyDescent="0.3">
      <c r="B60" s="5"/>
      <c r="E60" s="5"/>
    </row>
    <row r="61" spans="1:5" ht="18.75" customHeight="1" thickBot="1" x14ac:dyDescent="0.3">
      <c r="A61" s="66" t="s">
        <v>12</v>
      </c>
      <c r="B61" s="67"/>
      <c r="C61" t="s">
        <v>18</v>
      </c>
      <c r="D61" s="5"/>
      <c r="E61" s="5"/>
    </row>
    <row r="62" spans="1:5" ht="18.75" thickBot="1" x14ac:dyDescent="0.3">
      <c r="A62" s="38">
        <f>+B46+B54+B59</f>
        <v>7</v>
      </c>
      <c r="B62" s="39"/>
    </row>
    <row r="63" spans="1:5" ht="15.75" thickBot="1" x14ac:dyDescent="0.3">
      <c r="B63" s="5"/>
      <c r="E63" s="5"/>
    </row>
    <row r="64" spans="1:5" ht="17.25" customHeight="1" thickBot="1" x14ac:dyDescent="0.3">
      <c r="A64" s="45" t="s">
        <v>15</v>
      </c>
      <c r="B64" s="46"/>
      <c r="C64" s="46"/>
      <c r="D64" s="46"/>
      <c r="E64" s="47"/>
    </row>
    <row r="65" spans="1:5" ht="17.25" customHeight="1" x14ac:dyDescent="0.25">
      <c r="A65" s="6" t="s">
        <v>5</v>
      </c>
      <c r="B65" s="12" t="s">
        <v>6</v>
      </c>
      <c r="C65" s="4" t="s">
        <v>7</v>
      </c>
      <c r="D65" s="70" t="s">
        <v>8</v>
      </c>
      <c r="E65" s="71"/>
    </row>
    <row r="66" spans="1:5" ht="17.25" customHeight="1" x14ac:dyDescent="0.25">
      <c r="A66" s="28" t="str">
        <f>VLOOKUP(B66,'[1]LISTADO ATM'!$A$2:$C$821,3,0)</f>
        <v>DISTRITO NACIONAL</v>
      </c>
      <c r="B66" s="28">
        <v>561</v>
      </c>
      <c r="C66" s="28" t="str">
        <f>VLOOKUP(B66,'[1]LISTADO ATM'!$A$2:$B$821,2,0)</f>
        <v xml:space="preserve">ATM Comando Regional P.N. S.D. Este </v>
      </c>
      <c r="D66" s="68" t="s">
        <v>23</v>
      </c>
      <c r="E66" s="69"/>
    </row>
    <row r="67" spans="1:5" ht="16.5" customHeight="1" x14ac:dyDescent="0.25">
      <c r="A67" s="28" t="str">
        <f>VLOOKUP(B67,'[1]LISTADO ATM'!$A$2:$C$821,3,0)</f>
        <v>SUR</v>
      </c>
      <c r="B67" s="28">
        <v>873</v>
      </c>
      <c r="C67" s="28" t="str">
        <f>VLOOKUP(B67,'[1]LISTADO ATM'!$A$2:$B$821,2,0)</f>
        <v xml:space="preserve">ATM Centro de Caja San Cristóbal II </v>
      </c>
      <c r="D67" s="68" t="s">
        <v>23</v>
      </c>
      <c r="E67" s="69"/>
    </row>
    <row r="68" spans="1:5" ht="17.25" customHeight="1" x14ac:dyDescent="0.25">
      <c r="A68" s="28" t="str">
        <f>VLOOKUP(B68,'[1]LISTADO ATM'!$A$2:$C$821,3,0)</f>
        <v>DISTRITO NACIONAL</v>
      </c>
      <c r="B68" s="28">
        <v>578</v>
      </c>
      <c r="C68" s="28" t="str">
        <f>VLOOKUP(B68,'[1]LISTADO ATM'!$A$2:$B$821,2,0)</f>
        <v xml:space="preserve">ATM Procuraduría General de la República </v>
      </c>
      <c r="D68" s="68" t="s">
        <v>23</v>
      </c>
      <c r="E68" s="69"/>
    </row>
    <row r="69" spans="1:5" ht="17.25" customHeight="1" x14ac:dyDescent="0.25">
      <c r="A69" s="28" t="str">
        <f>VLOOKUP(B69,'[1]LISTADO ATM'!$A$2:$C$821,3,0)</f>
        <v>DISTRITO NACIONAL</v>
      </c>
      <c r="B69" s="28">
        <v>471</v>
      </c>
      <c r="C69" s="28" t="str">
        <f>VLOOKUP(B69,'[1]LISTADO ATM'!$A$2:$B$821,2,0)</f>
        <v>ATM Autoservicio DGT I</v>
      </c>
      <c r="D69" s="68" t="s">
        <v>17</v>
      </c>
      <c r="E69" s="69"/>
    </row>
    <row r="70" spans="1:5" ht="17.25" customHeight="1" x14ac:dyDescent="0.25">
      <c r="A70" s="28" t="str">
        <f>VLOOKUP(B70,'[1]LISTADO ATM'!$A$2:$C$821,3,0)</f>
        <v>NORTE</v>
      </c>
      <c r="B70" s="28">
        <v>903</v>
      </c>
      <c r="C70" s="28" t="str">
        <f>VLOOKUP(B70,'[1]LISTADO ATM'!$A$2:$B$821,2,0)</f>
        <v xml:space="preserve">ATM Oficina La Vega Real I </v>
      </c>
      <c r="D70" s="68" t="s">
        <v>23</v>
      </c>
      <c r="E70" s="69"/>
    </row>
    <row r="71" spans="1:5" ht="17.25" customHeight="1" x14ac:dyDescent="0.25">
      <c r="A71" s="28" t="str">
        <f>VLOOKUP(B71,'[1]LISTADO ATM'!$A$2:$C$821,3,0)</f>
        <v>DISTRITO NACIONAL</v>
      </c>
      <c r="B71" s="28">
        <v>559</v>
      </c>
      <c r="C71" s="28" t="str">
        <f>VLOOKUP(B71,'[1]LISTADO ATM'!$A$2:$B$821,2,0)</f>
        <v xml:space="preserve">ATM UNP Metro I </v>
      </c>
      <c r="D71" s="68" t="s">
        <v>17</v>
      </c>
      <c r="E71" s="69"/>
    </row>
    <row r="72" spans="1:5" ht="17.25" customHeight="1" x14ac:dyDescent="0.25">
      <c r="A72" s="28" t="str">
        <f>VLOOKUP(B72,'[1]LISTADO ATM'!$A$2:$C$821,3,0)</f>
        <v>NORTE</v>
      </c>
      <c r="B72" s="28">
        <v>172</v>
      </c>
      <c r="C72" s="28" t="str">
        <f>VLOOKUP(B72,'[1]LISTADO ATM'!$A$2:$B$821,2,0)</f>
        <v xml:space="preserve">ATM UNP Guaucí </v>
      </c>
      <c r="D72" s="68" t="s">
        <v>17</v>
      </c>
      <c r="E72" s="69"/>
    </row>
    <row r="73" spans="1:5" ht="17.25" customHeight="1" x14ac:dyDescent="0.25">
      <c r="A73" s="28" t="str">
        <f>VLOOKUP(B73,'[1]LISTADO ATM'!$A$2:$C$821,3,0)</f>
        <v>DISTRITO NACIONAL</v>
      </c>
      <c r="B73" s="28">
        <v>355</v>
      </c>
      <c r="C73" s="28" t="str">
        <f>VLOOKUP(B73,'[1]LISTADO ATM'!$A$2:$B$821,2,0)</f>
        <v xml:space="preserve">ATM UNP Metro II </v>
      </c>
      <c r="D73" s="68" t="s">
        <v>17</v>
      </c>
      <c r="E73" s="69"/>
    </row>
    <row r="74" spans="1:5" ht="17.25" customHeight="1" x14ac:dyDescent="0.25">
      <c r="A74" s="28" t="e">
        <f>VLOOKUP(B74,'[1]LISTADO ATM'!$A$2:$C$821,3,0)</f>
        <v>#N/A</v>
      </c>
      <c r="B74" s="28"/>
      <c r="C74" s="28" t="e">
        <f>VLOOKUP(B74,'[1]LISTADO ATM'!$A$2:$B$821,2,0)</f>
        <v>#N/A</v>
      </c>
      <c r="D74" s="41"/>
      <c r="E74" s="42"/>
    </row>
    <row r="75" spans="1:5" ht="17.25" customHeight="1" thickBot="1" x14ac:dyDescent="0.3">
      <c r="A75" s="3"/>
      <c r="B75" s="44">
        <f>COUNT(B66:B73)</f>
        <v>8</v>
      </c>
      <c r="C75" s="29"/>
      <c r="D75" s="29"/>
      <c r="E75" s="30"/>
    </row>
  </sheetData>
  <mergeCells count="20">
    <mergeCell ref="D72:E72"/>
    <mergeCell ref="D73:E73"/>
    <mergeCell ref="D71:E71"/>
    <mergeCell ref="A64:E64"/>
    <mergeCell ref="A61:B61"/>
    <mergeCell ref="D68:E68"/>
    <mergeCell ref="D69:E69"/>
    <mergeCell ref="D70:E70"/>
    <mergeCell ref="D65:E65"/>
    <mergeCell ref="D66:E66"/>
    <mergeCell ref="D67:E67"/>
    <mergeCell ref="A48:E48"/>
    <mergeCell ref="A56:E56"/>
    <mergeCell ref="C39:E39"/>
    <mergeCell ref="A41:E41"/>
    <mergeCell ref="A1:E1"/>
    <mergeCell ref="A2:E2"/>
    <mergeCell ref="A7:E7"/>
    <mergeCell ref="C29:E29"/>
    <mergeCell ref="A31:E31"/>
  </mergeCells>
  <phoneticPr fontId="11" type="noConversion"/>
  <conditionalFormatting sqref="E75:E1048576 E1:E7 E50 E15:E17 E46:E48 E54:E67 E33:E35 E10:E13 E23 E37:E41 E29:E31">
    <cfRule type="duplicateValues" dxfId="37" priority="88"/>
  </conditionalFormatting>
  <conditionalFormatting sqref="E68">
    <cfRule type="duplicateValues" dxfId="36" priority="68"/>
  </conditionalFormatting>
  <conditionalFormatting sqref="E69">
    <cfRule type="duplicateValues" dxfId="35" priority="65"/>
  </conditionalFormatting>
  <conditionalFormatting sqref="E70">
    <cfRule type="duplicateValues" dxfId="34" priority="64"/>
  </conditionalFormatting>
  <conditionalFormatting sqref="E74 E71">
    <cfRule type="duplicateValues" dxfId="33" priority="62"/>
  </conditionalFormatting>
  <conditionalFormatting sqref="E14">
    <cfRule type="duplicateValues" dxfId="32" priority="60"/>
  </conditionalFormatting>
  <conditionalFormatting sqref="E44:E45 E9">
    <cfRule type="duplicateValues" dxfId="31" priority="58"/>
  </conditionalFormatting>
  <conditionalFormatting sqref="B76:B1048576 B60:B61 B1:B7 B50 B47:B48 B40:B41 B30:B31 B55:B56 B33:B38 B58 B63:B74 B43:B45 B9:B24">
    <cfRule type="duplicateValues" dxfId="30" priority="89"/>
  </conditionalFormatting>
  <conditionalFormatting sqref="E18">
    <cfRule type="duplicateValues" dxfId="29" priority="41"/>
  </conditionalFormatting>
  <conditionalFormatting sqref="B76:B1048576">
    <cfRule type="duplicateValues" dxfId="28" priority="143"/>
  </conditionalFormatting>
  <conditionalFormatting sqref="B54:B1048576 B29:B50 B1:B24">
    <cfRule type="duplicateValues" dxfId="27" priority="252"/>
    <cfRule type="duplicateValues" dxfId="26" priority="253"/>
    <cfRule type="duplicateValues" dxfId="25" priority="254"/>
    <cfRule type="duplicateValues" dxfId="24" priority="255"/>
  </conditionalFormatting>
  <conditionalFormatting sqref="E43">
    <cfRule type="duplicateValues" dxfId="23" priority="22"/>
  </conditionalFormatting>
  <conditionalFormatting sqref="E24">
    <cfRule type="duplicateValues" dxfId="22" priority="21"/>
  </conditionalFormatting>
  <conditionalFormatting sqref="B27:B28">
    <cfRule type="duplicateValues" dxfId="21" priority="14"/>
  </conditionalFormatting>
  <conditionalFormatting sqref="B27:B28">
    <cfRule type="duplicateValues" dxfId="20" priority="15"/>
    <cfRule type="duplicateValues" dxfId="19" priority="16"/>
    <cfRule type="duplicateValues" dxfId="18" priority="17"/>
    <cfRule type="duplicateValues" dxfId="17" priority="18"/>
  </conditionalFormatting>
  <conditionalFormatting sqref="B25:B26">
    <cfRule type="duplicateValues" dxfId="16" priority="7"/>
  </conditionalFormatting>
  <conditionalFormatting sqref="E25:E26">
    <cfRule type="duplicateValues" dxfId="15" priority="8"/>
  </conditionalFormatting>
  <conditionalFormatting sqref="B25:B26">
    <cfRule type="duplicateValues" dxfId="14" priority="9"/>
    <cfRule type="duplicateValues" dxfId="13" priority="10"/>
    <cfRule type="duplicateValues" dxfId="12" priority="11"/>
    <cfRule type="duplicateValues" dxfId="11" priority="12"/>
  </conditionalFormatting>
  <conditionalFormatting sqref="E27:E28">
    <cfRule type="duplicateValues" dxfId="10" priority="342"/>
  </conditionalFormatting>
  <conditionalFormatting sqref="E19:E21">
    <cfRule type="duplicateValues" dxfId="9" priority="368"/>
  </conditionalFormatting>
  <conditionalFormatting sqref="E22">
    <cfRule type="duplicateValues" dxfId="8" priority="370"/>
  </conditionalFormatting>
  <conditionalFormatting sqref="E51:E53">
    <cfRule type="duplicateValues" dxfId="7" priority="1"/>
  </conditionalFormatting>
  <conditionalFormatting sqref="B51:B53">
    <cfRule type="duplicateValues" dxfId="6" priority="2"/>
  </conditionalFormatting>
  <conditionalFormatting sqref="B51:B53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E36">
    <cfRule type="duplicateValues" dxfId="1" priority="415"/>
  </conditionalFormatting>
  <conditionalFormatting sqref="E72:E73">
    <cfRule type="duplicateValues" dxfId="0" priority="46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2021-05-13T01:23:31Z</dcterms:modified>
</cp:coreProperties>
</file>