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3\"/>
    </mc:Choice>
  </mc:AlternateContent>
  <bookViews>
    <workbookView xWindow="0" yWindow="0" windowWidth="24000" windowHeight="95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A41" i="1"/>
  <c r="B42" i="1"/>
  <c r="A65" i="1"/>
  <c r="C65" i="1"/>
  <c r="C38" i="1"/>
  <c r="C39" i="1"/>
  <c r="C40" i="1"/>
  <c r="A38" i="1"/>
  <c r="A39" i="1"/>
  <c r="A40" i="1"/>
  <c r="C27" i="1"/>
  <c r="C28" i="1"/>
  <c r="A27" i="1"/>
  <c r="A28" i="1"/>
  <c r="B30" i="1"/>
  <c r="C70" i="1" l="1"/>
  <c r="A70" i="1"/>
  <c r="B71" i="1"/>
  <c r="C69" i="1"/>
  <c r="A69" i="1"/>
  <c r="A68" i="1"/>
  <c r="C68" i="1"/>
  <c r="C67" i="1"/>
  <c r="A67" i="1"/>
  <c r="B51" i="1"/>
  <c r="A29" i="1"/>
  <c r="C29" i="1"/>
  <c r="A58" i="1"/>
  <c r="C58" i="1"/>
  <c r="B59" i="1"/>
  <c r="A37" i="1"/>
  <c r="C37" i="1"/>
  <c r="C36" i="1"/>
  <c r="A36" i="1"/>
  <c r="C84" i="1"/>
  <c r="A84" i="1"/>
  <c r="B85" i="1"/>
  <c r="C83" i="1" l="1"/>
  <c r="C50" i="1"/>
  <c r="A50" i="1"/>
  <c r="A83" i="1"/>
  <c r="C35" i="1" l="1"/>
  <c r="A35" i="1"/>
  <c r="C34" i="1"/>
  <c r="A34" i="1"/>
  <c r="C49" i="1"/>
  <c r="A49" i="1"/>
  <c r="C48" i="1"/>
  <c r="A48" i="1"/>
  <c r="C56" i="1"/>
  <c r="A56" i="1"/>
  <c r="C25" i="1"/>
  <c r="A25" i="1"/>
  <c r="C26" i="1"/>
  <c r="A26" i="1"/>
  <c r="C20" i="1"/>
  <c r="A20" i="1"/>
  <c r="C22" i="1"/>
  <c r="A22" i="1"/>
  <c r="C21" i="1"/>
  <c r="A21" i="1"/>
  <c r="C81" i="1" l="1"/>
  <c r="A81" i="1"/>
  <c r="C13" i="1"/>
  <c r="A13" i="1"/>
  <c r="C12" i="1"/>
  <c r="A12" i="1"/>
  <c r="C11" i="1"/>
  <c r="A11" i="1"/>
  <c r="C10" i="1"/>
  <c r="A10" i="1"/>
  <c r="C9" i="1"/>
  <c r="A9" i="1"/>
  <c r="C66" i="1"/>
  <c r="A66" i="1"/>
  <c r="A19" i="1"/>
  <c r="C19" i="1"/>
  <c r="A47" i="1"/>
  <c r="C47" i="1"/>
  <c r="A16" i="1"/>
  <c r="C16" i="1"/>
  <c r="A24" i="1"/>
  <c r="C24" i="1"/>
  <c r="C82" i="1" l="1"/>
  <c r="A82" i="1"/>
  <c r="C80" i="1"/>
  <c r="A80" i="1"/>
  <c r="C79" i="1"/>
  <c r="A79" i="1"/>
  <c r="C78" i="1"/>
  <c r="A78" i="1"/>
  <c r="C64" i="1"/>
  <c r="A64" i="1"/>
  <c r="C63" i="1"/>
  <c r="A63" i="1"/>
  <c r="C57" i="1"/>
  <c r="A57" i="1"/>
  <c r="C23" i="1"/>
  <c r="A23" i="1"/>
  <c r="C15" i="1"/>
  <c r="A15" i="1"/>
  <c r="C55" i="1"/>
  <c r="A55" i="1"/>
  <c r="C14" i="1"/>
  <c r="A14" i="1"/>
  <c r="C46" i="1"/>
  <c r="A46" i="1"/>
  <c r="A74" i="1" l="1"/>
  <c r="F2" i="3"/>
</calcChain>
</file>

<file path=xl/sharedStrings.xml><?xml version="1.0" encoding="utf-8"?>
<sst xmlns="http://schemas.openxmlformats.org/spreadsheetml/2006/main" count="999" uniqueCount="54">
  <si>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</si>
  <si>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</si>
  <si>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</si>
  <si>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</si>
  <si>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</si>
  <si>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</si>
  <si>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</si>
  <si>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</si>
  <si>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</si>
  <si>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</si>
  <si>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</si>
  <si>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</si>
  <si>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</si>
  <si>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</si>
  <si>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</si>
  <si>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</si>
  <si>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</si>
  <si>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</si>
  <si>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</si>
  <si>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</si>
  <si>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</si>
  <si>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</si>
  <si>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</si>
  <si>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</si>
  <si>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3335884722</t>
  </si>
  <si>
    <t>3335884969</t>
  </si>
  <si>
    <t>3335884972</t>
  </si>
  <si>
    <t>3335884999</t>
  </si>
  <si>
    <t>3335885004</t>
  </si>
  <si>
    <t>3335885006</t>
  </si>
  <si>
    <t>3335881822</t>
  </si>
  <si>
    <t>3335883877</t>
  </si>
  <si>
    <t>3335885000</t>
  </si>
  <si>
    <t>3335885001</t>
  </si>
  <si>
    <t>3335885003</t>
  </si>
  <si>
    <t>GAVETA DE DEPOSITO LLENA</t>
  </si>
  <si>
    <t>3335883416</t>
  </si>
  <si>
    <t>3335884778</t>
  </si>
  <si>
    <t>3335884995</t>
  </si>
  <si>
    <t>3335884996</t>
  </si>
  <si>
    <t>3335884997</t>
  </si>
  <si>
    <t>3335884998</t>
  </si>
  <si>
    <t>3335885002</t>
  </si>
  <si>
    <t>GAVETA DE RECHAZO LLENA</t>
  </si>
  <si>
    <t>3335884968</t>
  </si>
  <si>
    <t>3335884973</t>
  </si>
  <si>
    <t>2 Gavetas Fallando y 1 Vacia</t>
  </si>
  <si>
    <t>3335885056 </t>
  </si>
  <si>
    <t>SUR</t>
  </si>
  <si>
    <t xml:space="preserve">ATM Oficina Vicente Noble </t>
  </si>
  <si>
    <t>DISTRITO NACIONAL</t>
  </si>
  <si>
    <t xml:space="preserve">ATM Oficina Máximo Gómez </t>
  </si>
  <si>
    <t>3335886110 </t>
  </si>
  <si>
    <t>3335886139 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</si>
</sst>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zoomScale="96" zoomScaleNormal="96" workbookViewId="0">
      <selection activeCell="D33" sqref="D33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44.85546875" bestFit="1" customWidth="1"/>
    <col min="5" max="5" width="18.5703125" bestFit="1" customWidth="1"/>
  </cols>
  <sheetData>
    <row r="1" spans="1:5" ht="26.45" customHeight="1" x14ac:dyDescent="0.25">
      <c r="A1" s="52" t="s">
        <v>1</v>
      </c>
      <c r="B1" s="53"/>
      <c r="C1" s="53"/>
      <c r="D1" s="53"/>
      <c r="E1" s="54"/>
    </row>
    <row r="2" spans="1:5" ht="25.5" customHeight="1" x14ac:dyDescent="0.25">
      <c r="A2" s="55" t="s">
        <v>0</v>
      </c>
      <c r="B2" s="56"/>
      <c r="C2" s="56"/>
      <c r="D2" s="56"/>
      <c r="E2" s="5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44329.25</v>
      </c>
      <c r="C4" s="1"/>
      <c r="D4" s="1"/>
      <c r="E4" s="11"/>
    </row>
    <row r="5" spans="1:5" ht="18.75" thickBot="1" x14ac:dyDescent="0.3">
      <c r="A5" s="7" t="s">
        <v>3</v>
      </c>
      <c r="B5" s="9">
        <v>44329.708333333336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8" t="s">
        <v>4</v>
      </c>
      <c r="B7" s="59"/>
      <c r="C7" s="59"/>
      <c r="D7" s="59"/>
      <c r="E7" s="60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38" t="str">
        <f>VLOOKUP(B9,'[1]LISTADO ATM'!$A$2:$C$821,3,0)</f>
        <v>NORTE</v>
      </c>
      <c r="B9" s="28">
        <v>965</v>
      </c>
      <c r="C9" s="31" t="str">
        <f>VLOOKUP(B9,'[1]LISTADO ATM'!$A$2:$B$821,2,0)</f>
        <v xml:space="preserve">ATM S/M La Fuente FUN (Santiago) </v>
      </c>
      <c r="D9" s="16" t="s">
        <v>21</v>
      </c>
      <c r="E9" s="31" t="s">
        <v>24</v>
      </c>
    </row>
    <row r="10" spans="1:5" ht="18.75" customHeight="1" x14ac:dyDescent="0.25">
      <c r="A10" s="38" t="str">
        <f>VLOOKUP(B10,'[1]LISTADO ATM'!$A$2:$C$821,3,0)</f>
        <v>ESTE</v>
      </c>
      <c r="B10" s="28">
        <v>114</v>
      </c>
      <c r="C10" s="31" t="str">
        <f>VLOOKUP(B10,'[1]LISTADO ATM'!$A$2:$B$821,2,0)</f>
        <v xml:space="preserve">ATM Oficina Hato Mayor </v>
      </c>
      <c r="D10" s="16" t="s">
        <v>21</v>
      </c>
      <c r="E10" s="34" t="s">
        <v>25</v>
      </c>
    </row>
    <row r="11" spans="1:5" ht="18.75" customHeight="1" x14ac:dyDescent="0.25">
      <c r="A11" s="38" t="str">
        <f>VLOOKUP(B11,'[1]LISTADO ATM'!$A$2:$C$821,3,0)</f>
        <v>NORTE</v>
      </c>
      <c r="B11" s="28">
        <v>119</v>
      </c>
      <c r="C11" s="31" t="str">
        <f>VLOOKUP(B11,'[1]LISTADO ATM'!$A$2:$B$821,2,0)</f>
        <v>ATM Oficina La Barranquita</v>
      </c>
      <c r="D11" s="16" t="s">
        <v>21</v>
      </c>
      <c r="E11" s="34" t="s">
        <v>26</v>
      </c>
    </row>
    <row r="12" spans="1:5" ht="18" x14ac:dyDescent="0.25">
      <c r="A12" s="38" t="str">
        <f>VLOOKUP(B12,'[1]LISTADO ATM'!$A$2:$C$821,3,0)</f>
        <v>NORTE</v>
      </c>
      <c r="B12" s="28">
        <v>649</v>
      </c>
      <c r="C12" s="31" t="str">
        <f>VLOOKUP(B12,'[1]LISTADO ATM'!$A$2:$B$821,2,0)</f>
        <v xml:space="preserve">ATM Oficina Galería 56 (San Francisco de Macorís) </v>
      </c>
      <c r="D12" s="16" t="s">
        <v>21</v>
      </c>
      <c r="E12" s="34" t="s">
        <v>28</v>
      </c>
    </row>
    <row r="13" spans="1:5" ht="18.75" customHeight="1" x14ac:dyDescent="0.25">
      <c r="A13" s="38" t="str">
        <f>VLOOKUP(B13,'[1]LISTADO ATM'!$A$2:$C$821,3,0)</f>
        <v>ESTE</v>
      </c>
      <c r="B13" s="28">
        <v>330</v>
      </c>
      <c r="C13" s="31" t="str">
        <f>VLOOKUP(B13,'[1]LISTADO ATM'!$A$2:$B$821,2,0)</f>
        <v xml:space="preserve">ATM Oficina Boulevard (Higuey) </v>
      </c>
      <c r="D13" s="16" t="s">
        <v>21</v>
      </c>
      <c r="E13" s="34" t="s">
        <v>29</v>
      </c>
    </row>
    <row r="14" spans="1:5" ht="18.75" customHeight="1" x14ac:dyDescent="0.25">
      <c r="A14" s="19" t="str">
        <f>VLOOKUP(B14,'[1]LISTADO ATM'!$A$2:$C$821,3,0)</f>
        <v>DISTRITO NACIONAL</v>
      </c>
      <c r="B14" s="28">
        <v>719</v>
      </c>
      <c r="C14" s="31" t="str">
        <f>VLOOKUP(B14,'[1]LISTADO ATM'!$A$2:$B$821,2,0)</f>
        <v xml:space="preserve">ATM Ayuntamiento Municipal San Luís </v>
      </c>
      <c r="D14" s="16" t="s">
        <v>21</v>
      </c>
      <c r="E14" s="34" t="s">
        <v>31</v>
      </c>
    </row>
    <row r="15" spans="1:5" ht="18.75" customHeight="1" x14ac:dyDescent="0.25">
      <c r="A15" s="19" t="str">
        <f>VLOOKUP(B15,'[1]LISTADO ATM'!$A$2:$C$821,3,0)</f>
        <v>ESTE</v>
      </c>
      <c r="B15" s="28">
        <v>293</v>
      </c>
      <c r="C15" s="31" t="str">
        <f>VLOOKUP(B15,'[1]LISTADO ATM'!$A$2:$B$821,2,0)</f>
        <v xml:space="preserve">ATM S/M Nueva Visión (San Pedro) </v>
      </c>
      <c r="D15" s="16" t="s">
        <v>21</v>
      </c>
      <c r="E15" s="34" t="s">
        <v>33</v>
      </c>
    </row>
    <row r="16" spans="1:5" ht="18.75" customHeight="1" x14ac:dyDescent="0.25">
      <c r="A16" s="19" t="str">
        <f>VLOOKUP(B16,'[1]LISTADO ATM'!$A$2:$C$821,3,0)</f>
        <v>ESTE</v>
      </c>
      <c r="B16" s="28">
        <v>268</v>
      </c>
      <c r="C16" s="31" t="str">
        <f>VLOOKUP(B16,'[1]LISTADO ATM'!$A$2:$B$821,2,0)</f>
        <v xml:space="preserve">ATM Autobanco La Altagracia (Higuey) </v>
      </c>
      <c r="D16" s="16" t="s">
        <v>21</v>
      </c>
      <c r="E16" s="34">
        <v>3335885058</v>
      </c>
    </row>
    <row r="17" spans="1:5" ht="18" x14ac:dyDescent="0.25">
      <c r="A17" s="38" t="s">
        <v>48</v>
      </c>
      <c r="B17" s="28">
        <v>403</v>
      </c>
      <c r="C17" s="31" t="s">
        <v>49</v>
      </c>
      <c r="D17" s="16" t="s">
        <v>21</v>
      </c>
      <c r="E17" s="34">
        <v>3335885650</v>
      </c>
    </row>
    <row r="18" spans="1:5" ht="18" x14ac:dyDescent="0.25">
      <c r="A18" s="19" t="s">
        <v>50</v>
      </c>
      <c r="B18" s="28">
        <v>567</v>
      </c>
      <c r="C18" s="31" t="s">
        <v>51</v>
      </c>
      <c r="D18" s="16" t="s">
        <v>21</v>
      </c>
      <c r="E18" s="34" t="s">
        <v>30</v>
      </c>
    </row>
    <row r="19" spans="1:5" ht="18.75" customHeight="1" x14ac:dyDescent="0.25">
      <c r="A19" s="38" t="str">
        <f>VLOOKUP(B19,'[1]LISTADO ATM'!$A$2:$C$821,3,0)</f>
        <v>NORTE</v>
      </c>
      <c r="B19" s="28">
        <v>88</v>
      </c>
      <c r="C19" s="31" t="str">
        <f>VLOOKUP(B19,'[1]LISTADO ATM'!$A$2:$B$821,2,0)</f>
        <v xml:space="preserve">ATM S/M La Fuente (Santiago) </v>
      </c>
      <c r="D19" s="16" t="s">
        <v>21</v>
      </c>
      <c r="E19" s="34" t="s">
        <v>47</v>
      </c>
    </row>
    <row r="20" spans="1:5" ht="18.75" customHeight="1" x14ac:dyDescent="0.25">
      <c r="A20" s="38" t="str">
        <f>VLOOKUP(B20,'[1]LISTADO ATM'!$A$2:$C$821,3,0)</f>
        <v>NORTE</v>
      </c>
      <c r="B20" s="28">
        <v>22</v>
      </c>
      <c r="C20" s="31" t="str">
        <f>VLOOKUP(B20,'[1]LISTADO ATM'!$A$2:$B$821,2,0)</f>
        <v>ATM S/M Olimpico (Santiago)</v>
      </c>
      <c r="D20" s="16" t="s">
        <v>21</v>
      </c>
      <c r="E20" s="34">
        <v>3335885824</v>
      </c>
    </row>
    <row r="21" spans="1:5" ht="18.75" customHeight="1" x14ac:dyDescent="0.25">
      <c r="A21" s="38" t="str">
        <f>VLOOKUP(B21,'[1]LISTADO ATM'!$A$2:$C$821,3,0)</f>
        <v>NORTE</v>
      </c>
      <c r="B21" s="28">
        <v>144</v>
      </c>
      <c r="C21" s="31" t="str">
        <f>VLOOKUP(B21,'[1]LISTADO ATM'!$A$2:$B$821,2,0)</f>
        <v xml:space="preserve">ATM Oficina Villa Altagracia </v>
      </c>
      <c r="D21" s="16" t="s">
        <v>21</v>
      </c>
      <c r="E21" s="34">
        <v>3335885844</v>
      </c>
    </row>
    <row r="22" spans="1:5" ht="18.75" customHeight="1" x14ac:dyDescent="0.25">
      <c r="A22" s="38" t="str">
        <f>VLOOKUP(B22,'[1]LISTADO ATM'!$A$2:$C$821,3,0)</f>
        <v>NORTE</v>
      </c>
      <c r="B22" s="28">
        <v>283</v>
      </c>
      <c r="C22" s="31" t="str">
        <f>VLOOKUP(B22,'[1]LISTADO ATM'!$A$2:$B$821,2,0)</f>
        <v xml:space="preserve">ATM Oficina Nibaje </v>
      </c>
      <c r="D22" s="16" t="s">
        <v>21</v>
      </c>
      <c r="E22" s="34">
        <v>3335885870</v>
      </c>
    </row>
    <row r="23" spans="1:5" ht="18.75" customHeight="1" x14ac:dyDescent="0.25">
      <c r="A23" s="19" t="str">
        <f>VLOOKUP(B23,'[1]LISTADO ATM'!$A$2:$C$821,3,0)</f>
        <v>SUR</v>
      </c>
      <c r="B23" s="28">
        <v>765</v>
      </c>
      <c r="C23" s="31" t="str">
        <f>VLOOKUP(B23,'[1]LISTADO ATM'!$A$2:$B$821,2,0)</f>
        <v xml:space="preserve">ATM Oficina Azua I </v>
      </c>
      <c r="D23" s="16" t="s">
        <v>21</v>
      </c>
      <c r="E23" s="34" t="s">
        <v>34</v>
      </c>
    </row>
    <row r="24" spans="1:5" ht="18.75" customHeight="1" x14ac:dyDescent="0.25">
      <c r="A24" s="19" t="str">
        <f>VLOOKUP(B24,'[1]LISTADO ATM'!$A$2:$C$821,3,0)</f>
        <v>DISTRITO NACIONAL</v>
      </c>
      <c r="B24" s="28">
        <v>37</v>
      </c>
      <c r="C24" s="31" t="str">
        <f>VLOOKUP(B24,'[1]LISTADO ATM'!$A$2:$B$821,2,0)</f>
        <v xml:space="preserve">ATM Oficina Villa Mella </v>
      </c>
      <c r="D24" s="16" t="s">
        <v>21</v>
      </c>
      <c r="E24" s="34">
        <v>3335885061</v>
      </c>
    </row>
    <row r="25" spans="1:5" ht="18.75" customHeight="1" x14ac:dyDescent="0.25">
      <c r="A25" s="19" t="str">
        <f>VLOOKUP(B25,'[1]LISTADO ATM'!$A$2:$C$821,3,0)</f>
        <v>DISTRITO NACIONAL</v>
      </c>
      <c r="B25" s="28">
        <v>414</v>
      </c>
      <c r="C25" s="31" t="str">
        <f>VLOOKUP(B25,'[1]LISTADO ATM'!$A$2:$B$821,2,0)</f>
        <v>ATM Villa Francisca II</v>
      </c>
      <c r="D25" s="16" t="s">
        <v>21</v>
      </c>
      <c r="E25" s="34">
        <v>3335885841</v>
      </c>
    </row>
    <row r="26" spans="1:5" ht="18.75" customHeight="1" x14ac:dyDescent="0.25">
      <c r="A26" s="19" t="str">
        <f>VLOOKUP(B26,'[1]LISTADO ATM'!$A$2:$C$821,3,0)</f>
        <v>SUR</v>
      </c>
      <c r="B26" s="28">
        <v>766</v>
      </c>
      <c r="C26" s="31" t="str">
        <f>VLOOKUP(B26,'[1]LISTADO ATM'!$A$2:$B$821,2,0)</f>
        <v xml:space="preserve">ATM Oficina Azua II </v>
      </c>
      <c r="D26" s="16" t="s">
        <v>21</v>
      </c>
      <c r="E26" s="34" t="s">
        <v>52</v>
      </c>
    </row>
    <row r="27" spans="1:5" ht="18.75" customHeight="1" x14ac:dyDescent="0.25">
      <c r="A27" s="19" t="str">
        <f>VLOOKUP(B27,'[1]LISTADO ATM'!$A$2:$C$821,3,0)</f>
        <v>NORTE</v>
      </c>
      <c r="B27" s="28">
        <v>172</v>
      </c>
      <c r="C27" s="31" t="str">
        <f>VLOOKUP(B27,'[1]LISTADO ATM'!$A$2:$B$821,2,0)</f>
        <v xml:space="preserve">ATM UNP Guaucí </v>
      </c>
      <c r="D27" s="16" t="s">
        <v>21</v>
      </c>
      <c r="E27" s="31">
        <v>3335885212</v>
      </c>
    </row>
    <row r="28" spans="1:5" ht="18.75" customHeight="1" x14ac:dyDescent="0.25">
      <c r="A28" s="19" t="str">
        <f>VLOOKUP(B28,'[1]LISTADO ATM'!$A$2:$C$821,3,0)</f>
        <v>DISTRITO NACIONAL</v>
      </c>
      <c r="B28" s="28">
        <v>194</v>
      </c>
      <c r="C28" s="31" t="str">
        <f>VLOOKUP(B28,'[1]LISTADO ATM'!$A$2:$B$821,2,0)</f>
        <v xml:space="preserve">ATM UNP Pantoja </v>
      </c>
      <c r="D28" s="16" t="s">
        <v>21</v>
      </c>
      <c r="E28" s="34">
        <v>3335885831</v>
      </c>
    </row>
    <row r="29" spans="1:5" ht="18.75" customHeight="1" x14ac:dyDescent="0.25">
      <c r="A29" s="19" t="e">
        <f>VLOOKUP(B29,'[1]LISTADO ATM'!$A$2:$C$821,3,0)</f>
        <v>#N/A</v>
      </c>
      <c r="B29" s="28"/>
      <c r="C29" s="33" t="e">
        <f>VLOOKUP(B29,'[1]LISTADO ATM'!$A$2:$B$821,2,0)</f>
        <v>#N/A</v>
      </c>
      <c r="D29" s="16" t="s">
        <v>21</v>
      </c>
      <c r="E29" s="31"/>
    </row>
    <row r="30" spans="1:5" ht="18.75" thickBot="1" x14ac:dyDescent="0.3">
      <c r="A30" s="3" t="s">
        <v>11</v>
      </c>
      <c r="B30" s="39">
        <f>COUNT(B9:B29)</f>
        <v>20</v>
      </c>
      <c r="C30" s="61"/>
      <c r="D30" s="62"/>
      <c r="E30" s="63"/>
    </row>
    <row r="31" spans="1:5" x14ac:dyDescent="0.25">
      <c r="B31" s="5"/>
      <c r="E31" s="5"/>
    </row>
    <row r="32" spans="1:5" ht="17.45" customHeight="1" x14ac:dyDescent="0.25">
      <c r="A32" s="58" t="s">
        <v>16</v>
      </c>
      <c r="B32" s="59"/>
      <c r="C32" s="59"/>
      <c r="D32" s="59"/>
      <c r="E32" s="60"/>
    </row>
    <row r="33" spans="1:5" ht="17.45" customHeight="1" x14ac:dyDescent="0.25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</row>
    <row r="34" spans="1:5" ht="18" customHeight="1" x14ac:dyDescent="0.25">
      <c r="A34" s="19" t="str">
        <f>VLOOKUP(B34,'[1]LISTADO ATM'!$A$2:$C$821,3,0)</f>
        <v>NORTE</v>
      </c>
      <c r="B34" s="28">
        <v>746</v>
      </c>
      <c r="C34" s="33" t="str">
        <f>VLOOKUP(B34,'[1]LISTADO ATM'!$A$2:$B$821,2,0)</f>
        <v xml:space="preserve">ATM Oficina Las Terrenas </v>
      </c>
      <c r="D34" s="16" t="s">
        <v>20</v>
      </c>
      <c r="E34" s="31" t="s">
        <v>45</v>
      </c>
    </row>
    <row r="35" spans="1:5" ht="18.75" customHeight="1" x14ac:dyDescent="0.25">
      <c r="A35" s="19" t="str">
        <f>VLOOKUP(B35,'[1]LISTADO ATM'!$A$2:$C$821,3,0)</f>
        <v>SUR</v>
      </c>
      <c r="B35" s="28">
        <v>880</v>
      </c>
      <c r="C35" s="31" t="str">
        <f>VLOOKUP(B35,'[1]LISTADO ATM'!$A$2:$B$821,2,0)</f>
        <v xml:space="preserve">ATM Autoservicio Barahona II </v>
      </c>
      <c r="D35" s="16" t="s">
        <v>20</v>
      </c>
      <c r="E35" s="31" t="s">
        <v>39</v>
      </c>
    </row>
    <row r="36" spans="1:5" ht="18" customHeight="1" x14ac:dyDescent="0.25">
      <c r="A36" s="19" t="str">
        <f>VLOOKUP(B36,'[1]LISTADO ATM'!$A$2:$C$821,3,0)</f>
        <v>DISTRITO NACIONAL</v>
      </c>
      <c r="B36" s="28">
        <v>70</v>
      </c>
      <c r="C36" s="33" t="str">
        <f>VLOOKUP(B36,'[1]LISTADO ATM'!$A$2:$B$821,2,0)</f>
        <v xml:space="preserve">ATM Autoservicio Plaza Lama Zona Oriental </v>
      </c>
      <c r="D36" s="16" t="s">
        <v>20</v>
      </c>
      <c r="E36" s="31" t="s">
        <v>36</v>
      </c>
    </row>
    <row r="37" spans="1:5" ht="18" customHeight="1" x14ac:dyDescent="0.25">
      <c r="A37" s="19" t="str">
        <f>VLOOKUP(B37,'[1]LISTADO ATM'!$A$2:$C$821,3,0)</f>
        <v>DISTRITO NACIONAL</v>
      </c>
      <c r="B37" s="28">
        <v>755</v>
      </c>
      <c r="C37" s="33" t="str">
        <f>VLOOKUP(B37,'[1]LISTADO ATM'!$A$2:$B$821,2,0)</f>
        <v xml:space="preserve">ATM Oficina Galería del Este (Plaza) </v>
      </c>
      <c r="D37" s="16" t="s">
        <v>20</v>
      </c>
      <c r="E37" s="34">
        <v>3335885005</v>
      </c>
    </row>
    <row r="38" spans="1:5" ht="18" customHeight="1" x14ac:dyDescent="0.25">
      <c r="A38" s="19" t="str">
        <f>VLOOKUP(B38,'[1]LISTADO ATM'!$A$2:$C$821,3,0)</f>
        <v>NORTE</v>
      </c>
      <c r="B38" s="28">
        <v>307</v>
      </c>
      <c r="C38" s="33" t="str">
        <f>VLOOKUP(B38,'[1]LISTADO ATM'!$A$2:$B$821,2,0)</f>
        <v>ATM Oficina Nagua II</v>
      </c>
      <c r="D38" s="16" t="s">
        <v>20</v>
      </c>
      <c r="E38" s="31" t="s">
        <v>40</v>
      </c>
    </row>
    <row r="39" spans="1:5" ht="18" customHeight="1" x14ac:dyDescent="0.25">
      <c r="A39" s="19" t="str">
        <f>VLOOKUP(B39,'[1]LISTADO ATM'!$A$2:$C$821,3,0)</f>
        <v>DISTRITO NACIONAL</v>
      </c>
      <c r="B39" s="28">
        <v>743</v>
      </c>
      <c r="C39" s="33" t="str">
        <f>VLOOKUP(B39,'[1]LISTADO ATM'!$A$2:$B$821,2,0)</f>
        <v xml:space="preserve">ATM Oficina Los Frailes </v>
      </c>
      <c r="D39" s="16" t="s">
        <v>20</v>
      </c>
      <c r="E39" s="31" t="s">
        <v>42</v>
      </c>
    </row>
    <row r="40" spans="1:5" ht="18" customHeight="1" x14ac:dyDescent="0.25">
      <c r="A40" s="19" t="str">
        <f>VLOOKUP(B40,'[1]LISTADO ATM'!$A$2:$C$821,3,0)</f>
        <v>DISTRITO NACIONAL</v>
      </c>
      <c r="B40" s="28">
        <v>540</v>
      </c>
      <c r="C40" s="33" t="str">
        <f>VLOOKUP(B40,'[1]LISTADO ATM'!$A$2:$B$821,2,0)</f>
        <v xml:space="preserve">ATM Autoservicio Sambil I </v>
      </c>
      <c r="D40" s="16" t="s">
        <v>20</v>
      </c>
      <c r="E40" s="31">
        <v>3335885417</v>
      </c>
    </row>
    <row r="41" spans="1:5" ht="18" customHeight="1" x14ac:dyDescent="0.25">
      <c r="A41" s="19" t="str">
        <f>VLOOKUP(B41,'[1]LISTADO ATM'!$A$2:$C$821,3,0)</f>
        <v>ESTE</v>
      </c>
      <c r="B41" s="28">
        <v>330</v>
      </c>
      <c r="C41" s="33" t="str">
        <f>VLOOKUP(B41,'[1]LISTADO ATM'!$A$2:$B$821,2,0)</f>
        <v xml:space="preserve">ATM Oficina Boulevard (Higuey) </v>
      </c>
      <c r="D41" s="16" t="s">
        <v>20</v>
      </c>
      <c r="E41" s="31" t="s">
        <v>44</v>
      </c>
    </row>
    <row r="42" spans="1:5" ht="17.45" customHeight="1" thickBot="1" x14ac:dyDescent="0.3">
      <c r="A42" s="3" t="s">
        <v>11</v>
      </c>
      <c r="B42" s="39">
        <f>COUNT(B34:B41)</f>
        <v>8</v>
      </c>
      <c r="C42" s="46"/>
      <c r="D42" s="47"/>
      <c r="E42" s="48"/>
    </row>
    <row r="43" spans="1:5" ht="15.75" thickBot="1" x14ac:dyDescent="0.3">
      <c r="B43" s="5"/>
      <c r="E43" s="5"/>
    </row>
    <row r="44" spans="1:5" ht="18.75" thickBot="1" x14ac:dyDescent="0.3">
      <c r="A44" s="49" t="s">
        <v>14</v>
      </c>
      <c r="B44" s="50"/>
      <c r="C44" s="50"/>
      <c r="D44" s="50"/>
      <c r="E44" s="51"/>
    </row>
    <row r="45" spans="1:5" ht="18" x14ac:dyDescent="0.25">
      <c r="A45" s="2" t="s">
        <v>5</v>
      </c>
      <c r="B45" s="2" t="s">
        <v>6</v>
      </c>
      <c r="C45" s="2" t="s">
        <v>7</v>
      </c>
      <c r="D45" s="2" t="s">
        <v>8</v>
      </c>
      <c r="E45" s="2" t="s">
        <v>9</v>
      </c>
    </row>
    <row r="46" spans="1:5" ht="18" x14ac:dyDescent="0.25">
      <c r="A46" s="38" t="str">
        <f>VLOOKUP(B46,'[1]LISTADO ATM'!$A$2:$C$821,3,0)</f>
        <v>DISTRITO NACIONAL</v>
      </c>
      <c r="B46" s="28">
        <v>235</v>
      </c>
      <c r="C46" s="31" t="str">
        <f>VLOOKUP(B46,'[1]LISTADO ATM'!$A$2:$B$821,2,0)</f>
        <v xml:space="preserve">ATM Oficina Multicentro La Sirena San Isidro </v>
      </c>
      <c r="D46" s="15" t="s">
        <v>10</v>
      </c>
      <c r="E46" s="34" t="s">
        <v>27</v>
      </c>
    </row>
    <row r="47" spans="1:5" ht="18" x14ac:dyDescent="0.25">
      <c r="A47" s="38" t="str">
        <f>VLOOKUP(B47,'[1]LISTADO ATM'!$A$2:$C$821,3,0)</f>
        <v>ESTE</v>
      </c>
      <c r="B47" s="28">
        <v>104</v>
      </c>
      <c r="C47" s="31" t="str">
        <f>VLOOKUP(B47,'[1]LISTADO ATM'!$A$2:$B$821,2,0)</f>
        <v xml:space="preserve">ATM Jumbo Higuey </v>
      </c>
      <c r="D47" s="15" t="s">
        <v>10</v>
      </c>
      <c r="E47" s="34">
        <v>3335885645</v>
      </c>
    </row>
    <row r="48" spans="1:5" ht="18" x14ac:dyDescent="0.25">
      <c r="A48" s="38" t="str">
        <f>VLOOKUP(B48,'[1]LISTADO ATM'!$A$2:$C$821,3,0)</f>
        <v>DISTRITO NACIONAL</v>
      </c>
      <c r="B48" s="28">
        <v>717</v>
      </c>
      <c r="C48" s="31" t="str">
        <f>VLOOKUP(B48,'[1]LISTADO ATM'!$A$2:$B$821,2,0)</f>
        <v xml:space="preserve">ATM Oficina Los Alcarrizos </v>
      </c>
      <c r="D48" s="15" t="s">
        <v>10</v>
      </c>
      <c r="E48" s="34" t="s">
        <v>53</v>
      </c>
    </row>
    <row r="49" spans="1:5" ht="18" x14ac:dyDescent="0.25">
      <c r="A49" s="38" t="str">
        <f>VLOOKUP(B49,'[1]LISTADO ATM'!$A$2:$C$821,3,0)</f>
        <v>DISTRITO NACIONAL</v>
      </c>
      <c r="B49" s="28">
        <v>24</v>
      </c>
      <c r="C49" s="31" t="str">
        <f>VLOOKUP(B49,'[1]LISTADO ATM'!$A$2:$B$821,2,0)</f>
        <v xml:space="preserve">ATM Oficina Eusebio Manzueta </v>
      </c>
      <c r="D49" s="15" t="s">
        <v>10</v>
      </c>
      <c r="E49" s="34">
        <v>3335886220</v>
      </c>
    </row>
    <row r="50" spans="1:5" ht="17.25" customHeight="1" x14ac:dyDescent="0.25">
      <c r="A50" s="28" t="str">
        <f>VLOOKUP(B50,'[1]LISTADO ATM'!$A$2:$C$821,3,0)</f>
        <v>SUR</v>
      </c>
      <c r="B50" s="28">
        <v>252</v>
      </c>
      <c r="C50" s="28" t="str">
        <f>VLOOKUP(B50,'[1]LISTADO ATM'!$A$2:$B$821,2,0)</f>
        <v xml:space="preserve">ATM Banco Agrícola (Barahona) </v>
      </c>
      <c r="D50" s="15" t="s">
        <v>10</v>
      </c>
      <c r="E50" s="34">
        <v>3335886326</v>
      </c>
    </row>
    <row r="51" spans="1:5" ht="17.45" customHeight="1" thickBot="1" x14ac:dyDescent="0.3">
      <c r="A51" s="32" t="s">
        <v>11</v>
      </c>
      <c r="B51" s="39">
        <f>COUNT(B46:B50)</f>
        <v>5</v>
      </c>
      <c r="C51" s="14"/>
      <c r="D51" s="14"/>
      <c r="E51" s="14"/>
    </row>
    <row r="52" spans="1:5" ht="18" customHeight="1" thickBot="1" x14ac:dyDescent="0.3">
      <c r="B52" s="5"/>
      <c r="E52" s="5"/>
    </row>
    <row r="53" spans="1:5" ht="19.5" customHeight="1" thickBot="1" x14ac:dyDescent="0.3">
      <c r="A53" s="49" t="s">
        <v>22</v>
      </c>
      <c r="B53" s="50"/>
      <c r="C53" s="50"/>
      <c r="D53" s="50"/>
      <c r="E53" s="51"/>
    </row>
    <row r="54" spans="1:5" ht="19.5" customHeight="1" x14ac:dyDescent="0.25">
      <c r="A54" s="2" t="s">
        <v>5</v>
      </c>
      <c r="B54" s="2" t="s">
        <v>6</v>
      </c>
      <c r="C54" s="2" t="s">
        <v>7</v>
      </c>
      <c r="D54" s="2" t="s">
        <v>8</v>
      </c>
      <c r="E54" s="2" t="s">
        <v>9</v>
      </c>
    </row>
    <row r="55" spans="1:5" ht="18" x14ac:dyDescent="0.25">
      <c r="A55" s="19" t="str">
        <f>VLOOKUP(B55,'[1]LISTADO ATM'!$A$2:$C$821,3,0)</f>
        <v>DISTRITO NACIONAL</v>
      </c>
      <c r="B55" s="28">
        <v>911</v>
      </c>
      <c r="C55" s="31" t="str">
        <f>VLOOKUP(B55,'[1]LISTADO ATM'!$A$2:$B$821,2,0)</f>
        <v xml:space="preserve">ATM Oficina Venezuela II </v>
      </c>
      <c r="D55" s="28" t="s">
        <v>19</v>
      </c>
      <c r="E55" s="34" t="s">
        <v>32</v>
      </c>
    </row>
    <row r="56" spans="1:5" ht="18" x14ac:dyDescent="0.25">
      <c r="A56" s="38" t="str">
        <f>VLOOKUP(B56,'[1]LISTADO ATM'!$A$2:$C$821,3,0)</f>
        <v>DISTRITO NACIONAL</v>
      </c>
      <c r="B56" s="28">
        <v>436</v>
      </c>
      <c r="C56" s="31" t="str">
        <f>VLOOKUP(B56,'[1]LISTADO ATM'!$A$2:$B$821,2,0)</f>
        <v xml:space="preserve">ATM Autobanco Torre II </v>
      </c>
      <c r="D56" s="28" t="s">
        <v>19</v>
      </c>
      <c r="E56" s="34">
        <v>3335885877</v>
      </c>
    </row>
    <row r="57" spans="1:5" ht="18" x14ac:dyDescent="0.25">
      <c r="A57" s="19" t="str">
        <f>VLOOKUP(B57,'[1]LISTADO ATM'!$A$2:$C$821,3,0)</f>
        <v>DISTRITO NACIONAL</v>
      </c>
      <c r="B57" s="28">
        <v>486</v>
      </c>
      <c r="C57" s="31" t="str">
        <f>VLOOKUP(B57,'[1]LISTADO ATM'!$A$2:$B$821,2,0)</f>
        <v xml:space="preserve">ATM Olé La Caleta </v>
      </c>
      <c r="D57" s="28" t="s">
        <v>19</v>
      </c>
      <c r="E57" s="31">
        <v>3335886107</v>
      </c>
    </row>
    <row r="58" spans="1:5" ht="18" x14ac:dyDescent="0.25">
      <c r="A58" s="19" t="str">
        <f>VLOOKUP(B58,'[1]LISTADO ATM'!$A$2:$C$821,3,0)</f>
        <v>DISTRITO NACIONAL</v>
      </c>
      <c r="B58" s="42">
        <v>515</v>
      </c>
      <c r="C58" s="31" t="str">
        <f>VLOOKUP(B58,'[1]LISTADO ATM'!$A$2:$B$821,2,0)</f>
        <v xml:space="preserve">ATM Oficina Agora Mall I </v>
      </c>
      <c r="D58" s="28" t="s">
        <v>19</v>
      </c>
      <c r="E58" s="34">
        <v>3335886333</v>
      </c>
    </row>
    <row r="59" spans="1:5" ht="18" customHeight="1" thickBot="1" x14ac:dyDescent="0.3">
      <c r="A59" s="3"/>
      <c r="B59" s="39">
        <f>COUNT(B55:B58)</f>
        <v>4</v>
      </c>
      <c r="C59" s="14"/>
      <c r="D59" s="40"/>
      <c r="E59" s="41"/>
    </row>
    <row r="60" spans="1:5" ht="15.75" thickBot="1" x14ac:dyDescent="0.3">
      <c r="B60" s="5"/>
      <c r="E60" s="5"/>
    </row>
    <row r="61" spans="1:5" ht="19.5" customHeight="1" x14ac:dyDescent="0.25">
      <c r="A61" s="43" t="s">
        <v>13</v>
      </c>
      <c r="B61" s="44"/>
      <c r="C61" s="44"/>
      <c r="D61" s="44"/>
      <c r="E61" s="45"/>
    </row>
    <row r="62" spans="1:5" ht="18" x14ac:dyDescent="0.25">
      <c r="A62" s="2" t="s">
        <v>5</v>
      </c>
      <c r="B62" s="2" t="s">
        <v>6</v>
      </c>
      <c r="C62" s="4" t="s">
        <v>7</v>
      </c>
      <c r="D62" s="18" t="s">
        <v>8</v>
      </c>
      <c r="E62" s="12" t="s">
        <v>9</v>
      </c>
    </row>
    <row r="63" spans="1:5" ht="18.75" customHeight="1" x14ac:dyDescent="0.25">
      <c r="A63" s="19" t="str">
        <f>VLOOKUP(B63,'[1]LISTADO ATM'!$A$2:$C$821,3,0)</f>
        <v>DISTRITO NACIONAL</v>
      </c>
      <c r="B63" s="28">
        <v>231</v>
      </c>
      <c r="C63" s="31" t="str">
        <f>VLOOKUP(B63,'[1]LISTADO ATM'!$A$2:$B$821,2,0)</f>
        <v xml:space="preserve">ATM Oficina Zona Oriental </v>
      </c>
      <c r="D63" s="35" t="s">
        <v>35</v>
      </c>
      <c r="E63" s="31" t="s">
        <v>37</v>
      </c>
    </row>
    <row r="64" spans="1:5" ht="18.75" customHeight="1" x14ac:dyDescent="0.25">
      <c r="A64" s="19" t="str">
        <f>VLOOKUP(B64,'[1]LISTADO ATM'!$A$2:$C$821,3,0)</f>
        <v>DISTRITO NACIONAL</v>
      </c>
      <c r="B64" s="28">
        <v>312</v>
      </c>
      <c r="C64" s="31" t="str">
        <f>VLOOKUP(B64,'[1]LISTADO ATM'!$A$2:$B$821,2,0)</f>
        <v xml:space="preserve">ATM Oficina Tiradentes II (Naco) </v>
      </c>
      <c r="D64" s="35" t="s">
        <v>35</v>
      </c>
      <c r="E64" s="31" t="s">
        <v>38</v>
      </c>
    </row>
    <row r="65" spans="1:5" ht="18.75" customHeight="1" x14ac:dyDescent="0.25">
      <c r="A65" s="19" t="str">
        <f>VLOOKUP(B65,'[1]LISTADO ATM'!$A$2:$C$821,3,0)</f>
        <v>DISTRITO NACIONAL</v>
      </c>
      <c r="B65" s="28">
        <v>946</v>
      </c>
      <c r="C65" s="31" t="str">
        <f>VLOOKUP(B65,'[1]LISTADO ATM'!$A$2:$B$821,2,0)</f>
        <v xml:space="preserve">ATM Oficina Núñez de Cáceres I </v>
      </c>
      <c r="D65" s="35" t="s">
        <v>35</v>
      </c>
      <c r="E65" s="31" t="s">
        <v>41</v>
      </c>
    </row>
    <row r="66" spans="1:5" ht="18.75" customHeight="1" x14ac:dyDescent="0.25">
      <c r="A66" s="19" t="str">
        <f>VLOOKUP(B66,'[1]LISTADO ATM'!$A$2:$C$821,3,0)</f>
        <v>DISTRITO NACIONAL</v>
      </c>
      <c r="B66" s="28">
        <v>793</v>
      </c>
      <c r="C66" s="31" t="str">
        <f>VLOOKUP(B66,'[1]LISTADO ATM'!$A$2:$B$821,2,0)</f>
        <v xml:space="preserve">ATM Centro de Caja Agora Mall </v>
      </c>
      <c r="D66" s="35" t="s">
        <v>35</v>
      </c>
      <c r="E66" s="31">
        <v>3335885457</v>
      </c>
    </row>
    <row r="67" spans="1:5" ht="18.75" customHeight="1" x14ac:dyDescent="0.25">
      <c r="A67" s="19" t="str">
        <f>VLOOKUP(B67,'[1]LISTADO ATM'!$A$2:$C$821,3,0)</f>
        <v>DISTRITO NACIONAL</v>
      </c>
      <c r="B67" s="28">
        <v>85</v>
      </c>
      <c r="C67" s="31" t="str">
        <f>VLOOKUP(B67,'[1]LISTADO ATM'!$A$2:$B$821,2,0)</f>
        <v xml:space="preserve">ATM Oficina San Isidro (Fuerza Aérea) </v>
      </c>
      <c r="D67" s="35" t="s">
        <v>43</v>
      </c>
      <c r="E67" s="31">
        <v>3335886372</v>
      </c>
    </row>
    <row r="68" spans="1:5" ht="18.75" customHeight="1" x14ac:dyDescent="0.25">
      <c r="A68" s="19" t="str">
        <f>VLOOKUP(B68,'[1]LISTADO ATM'!$A$2:$C$821,3,0)</f>
        <v>DISTRITO NACIONAL</v>
      </c>
      <c r="B68" s="28">
        <v>980</v>
      </c>
      <c r="C68" s="31" t="str">
        <f>VLOOKUP(B68,'[1]LISTADO ATM'!$A$2:$B$821,2,0)</f>
        <v xml:space="preserve">ATM Oficina Bella Vista Mall II </v>
      </c>
      <c r="D68" s="35" t="s">
        <v>35</v>
      </c>
      <c r="E68" s="31">
        <v>3335886402</v>
      </c>
    </row>
    <row r="69" spans="1:5" ht="18.75" customHeight="1" x14ac:dyDescent="0.25">
      <c r="A69" s="19" t="str">
        <f>VLOOKUP(B69,'[1]LISTADO ATM'!$A$2:$C$821,3,0)</f>
        <v>NORTE</v>
      </c>
      <c r="B69" s="28">
        <v>304</v>
      </c>
      <c r="C69" s="31" t="str">
        <f>VLOOKUP(B69,'[1]LISTADO ATM'!$A$2:$B$821,2,0)</f>
        <v xml:space="preserve">ATM Multicentro La Sirena Estrella Sadhala </v>
      </c>
      <c r="D69" s="35" t="s">
        <v>35</v>
      </c>
      <c r="E69" s="31">
        <v>3335886404</v>
      </c>
    </row>
    <row r="70" spans="1:5" ht="18.75" customHeight="1" x14ac:dyDescent="0.25">
      <c r="A70" s="19" t="str">
        <f>VLOOKUP(B70,'[1]LISTADO ATM'!$A$2:$C$821,3,0)</f>
        <v>ESTE</v>
      </c>
      <c r="B70" s="28">
        <v>912</v>
      </c>
      <c r="C70" s="31" t="str">
        <f>VLOOKUP(B70,'[1]LISTADO ATM'!$A$2:$B$821,2,0)</f>
        <v xml:space="preserve">ATM Oficina San Pedro II </v>
      </c>
      <c r="D70" s="35" t="s">
        <v>35</v>
      </c>
      <c r="E70" s="31">
        <v>3335886405</v>
      </c>
    </row>
    <row r="71" spans="1:5" ht="18.75" thickBot="1" x14ac:dyDescent="0.3">
      <c r="A71" s="3" t="s">
        <v>11</v>
      </c>
      <c r="B71" s="39">
        <f>COUNT(B63:B70)</f>
        <v>8</v>
      </c>
      <c r="C71" s="14"/>
      <c r="D71" s="17"/>
      <c r="E71" s="17"/>
    </row>
    <row r="72" spans="1:5" ht="15.75" thickBot="1" x14ac:dyDescent="0.3">
      <c r="B72" s="5"/>
      <c r="E72" s="5"/>
    </row>
    <row r="73" spans="1:5" ht="18.75" customHeight="1" thickBot="1" x14ac:dyDescent="0.3">
      <c r="A73" s="66" t="s">
        <v>12</v>
      </c>
      <c r="B73" s="67"/>
      <c r="C73" t="s">
        <v>18</v>
      </c>
      <c r="D73" s="5"/>
      <c r="E73" s="5"/>
    </row>
    <row r="74" spans="1:5" ht="18.75" thickBot="1" x14ac:dyDescent="0.3">
      <c r="A74" s="36">
        <f>+B51+B59+B71</f>
        <v>17</v>
      </c>
      <c r="B74" s="37"/>
    </row>
    <row r="75" spans="1:5" ht="15.75" thickBot="1" x14ac:dyDescent="0.3">
      <c r="B75" s="5"/>
      <c r="E75" s="5"/>
    </row>
    <row r="76" spans="1:5" ht="17.25" customHeight="1" thickBot="1" x14ac:dyDescent="0.3">
      <c r="A76" s="49" t="s">
        <v>15</v>
      </c>
      <c r="B76" s="50"/>
      <c r="C76" s="50"/>
      <c r="D76" s="50"/>
      <c r="E76" s="51"/>
    </row>
    <row r="77" spans="1:5" ht="17.25" customHeight="1" x14ac:dyDescent="0.25">
      <c r="A77" s="6" t="s">
        <v>5</v>
      </c>
      <c r="B77" s="12" t="s">
        <v>6</v>
      </c>
      <c r="C77" s="4" t="s">
        <v>7</v>
      </c>
      <c r="D77" s="68" t="s">
        <v>8</v>
      </c>
      <c r="E77" s="69"/>
    </row>
    <row r="78" spans="1:5" ht="16.5" customHeight="1" x14ac:dyDescent="0.25">
      <c r="A78" s="28" t="str">
        <f>VLOOKUP(B78,'[1]LISTADO ATM'!$A$2:$C$821,3,0)</f>
        <v>SUR</v>
      </c>
      <c r="B78" s="28">
        <v>873</v>
      </c>
      <c r="C78" s="28" t="str">
        <f>VLOOKUP(B78,'[1]LISTADO ATM'!$A$2:$B$821,2,0)</f>
        <v xml:space="preserve">ATM Centro de Caja San Cristóbal II </v>
      </c>
      <c r="D78" s="64" t="s">
        <v>23</v>
      </c>
      <c r="E78" s="65"/>
    </row>
    <row r="79" spans="1:5" ht="17.25" customHeight="1" x14ac:dyDescent="0.25">
      <c r="A79" s="28" t="str">
        <f>VLOOKUP(B79,'[1]LISTADO ATM'!$A$2:$C$821,3,0)</f>
        <v>ESTE</v>
      </c>
      <c r="B79" s="28">
        <v>213</v>
      </c>
      <c r="C79" s="28" t="str">
        <f>VLOOKUP(B79,'[1]LISTADO ATM'!$A$2:$B$821,2,0)</f>
        <v xml:space="preserve">ATM Almacenes Iberia (La Romana) </v>
      </c>
      <c r="D79" s="64" t="s">
        <v>23</v>
      </c>
      <c r="E79" s="65"/>
    </row>
    <row r="80" spans="1:5" ht="17.25" customHeight="1" x14ac:dyDescent="0.25">
      <c r="A80" s="28" t="str">
        <f>VLOOKUP(B80,'[1]LISTADO ATM'!$A$2:$C$821,3,0)</f>
        <v>DISTRITO NACIONAL</v>
      </c>
      <c r="B80" s="28">
        <v>389</v>
      </c>
      <c r="C80" s="28" t="str">
        <f>VLOOKUP(B80,'[1]LISTADO ATM'!$A$2:$B$821,2,0)</f>
        <v xml:space="preserve">ATM Casino Hotel Princess </v>
      </c>
      <c r="D80" s="64" t="s">
        <v>46</v>
      </c>
      <c r="E80" s="65"/>
    </row>
    <row r="81" spans="1:5" ht="17.25" customHeight="1" x14ac:dyDescent="0.25">
      <c r="A81" s="28" t="str">
        <f>VLOOKUP(B81,'[1]LISTADO ATM'!$A$2:$C$821,3,0)</f>
        <v>NORTE</v>
      </c>
      <c r="B81" s="28">
        <v>903</v>
      </c>
      <c r="C81" s="28" t="str">
        <f>VLOOKUP(B81,'[1]LISTADO ATM'!$A$2:$B$821,2,0)</f>
        <v xml:space="preserve">ATM Oficina La Vega Real I </v>
      </c>
      <c r="D81" s="64" t="s">
        <v>17</v>
      </c>
      <c r="E81" s="65"/>
    </row>
    <row r="82" spans="1:5" ht="17.25" customHeight="1" x14ac:dyDescent="0.25">
      <c r="A82" s="28" t="str">
        <f>VLOOKUP(B82,'[1]LISTADO ATM'!$A$2:$C$821,3,0)</f>
        <v>DISTRITO NACIONAL</v>
      </c>
      <c r="B82" s="28">
        <v>57</v>
      </c>
      <c r="C82" s="28" t="str">
        <f>VLOOKUP(B82,'[1]LISTADO ATM'!$A$2:$B$821,2,0)</f>
        <v xml:space="preserve">ATM Oficina Malecon Center </v>
      </c>
      <c r="D82" s="64" t="s">
        <v>46</v>
      </c>
      <c r="E82" s="65"/>
    </row>
    <row r="83" spans="1:5" ht="17.25" customHeight="1" x14ac:dyDescent="0.25">
      <c r="A83" s="28" t="str">
        <f>VLOOKUP(B83,'[1]LISTADO ATM'!$A$2:$C$821,3,0)</f>
        <v>DISTRITO NACIONAL</v>
      </c>
      <c r="B83" s="28">
        <v>577</v>
      </c>
      <c r="C83" s="28" t="str">
        <f>VLOOKUP(B83,'[1]LISTADO ATM'!$A$2:$B$821,2,0)</f>
        <v xml:space="preserve">ATM Olé Ave. Duarte </v>
      </c>
      <c r="D83" s="64" t="s">
        <v>23</v>
      </c>
      <c r="E83" s="65"/>
    </row>
    <row r="84" spans="1:5" ht="17.25" customHeight="1" x14ac:dyDescent="0.25">
      <c r="A84" s="28" t="str">
        <f>VLOOKUP(B84,'[1]LISTADO ATM'!$A$2:$C$821,3,0)</f>
        <v>DISTRITO NACIONAL</v>
      </c>
      <c r="B84" s="42">
        <v>813</v>
      </c>
      <c r="C84" s="28" t="str">
        <f>VLOOKUP(B84,'[1]LISTADO ATM'!$A$2:$B$821,2,0)</f>
        <v>ATM Oficina Occidental Mall</v>
      </c>
      <c r="D84" s="64" t="s">
        <v>17</v>
      </c>
      <c r="E84" s="65"/>
    </row>
    <row r="85" spans="1:5" ht="17.25" customHeight="1" thickBot="1" x14ac:dyDescent="0.3">
      <c r="A85" s="3"/>
      <c r="B85" s="39">
        <f>COUNT(B78:B84)</f>
        <v>7</v>
      </c>
      <c r="C85" s="29"/>
      <c r="D85" s="29"/>
      <c r="E85" s="30"/>
    </row>
  </sheetData>
  <mergeCells count="19">
    <mergeCell ref="D84:E84"/>
    <mergeCell ref="A73:B73"/>
    <mergeCell ref="A76:E76"/>
    <mergeCell ref="D77:E77"/>
    <mergeCell ref="D78:E78"/>
    <mergeCell ref="D81:E81"/>
    <mergeCell ref="D83:E83"/>
    <mergeCell ref="D79:E79"/>
    <mergeCell ref="D80:E80"/>
    <mergeCell ref="D82:E82"/>
    <mergeCell ref="A61:E61"/>
    <mergeCell ref="C42:E42"/>
    <mergeCell ref="A44:E44"/>
    <mergeCell ref="A1:E1"/>
    <mergeCell ref="A2:E2"/>
    <mergeCell ref="A7:E7"/>
    <mergeCell ref="C30:E30"/>
    <mergeCell ref="A32:E32"/>
    <mergeCell ref="A53:E53"/>
  </mergeCells>
  <phoneticPr fontId="11" type="noConversion"/>
  <conditionalFormatting sqref="B1:B1048576">
    <cfRule type="duplicateValues" dxfId="4" priority="62"/>
  </conditionalFormatting>
  <conditionalFormatting sqref="B87:B1048576">
    <cfRule type="duplicateValues" dxfId="3" priority="54"/>
  </conditionalFormatting>
  <conditionalFormatting sqref="B87:B1048576">
    <cfRule type="duplicateValues" dxfId="2" priority="18"/>
  </conditionalFormatting>
  <conditionalFormatting sqref="B87:B1048576">
    <cfRule type="duplicateValues" dxfId="1" priority="7"/>
  </conditionalFormatting>
  <conditionalFormatting sqref="B1:B1048576">
    <cfRule type="duplicateValues" dxfId="0" priority="1"/>
  </conditionalFormatting>
  <hyperlinks>
    <hyperlink ref="E66" r:id="rId1" display="javascript:do_default(0)"/>
    <hyperlink ref="E26" r:id="rId2" display="javascript:do_default(2)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6" sqref="F6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2021-05-14T02:59:19Z</dcterms:modified>
</cp:coreProperties>
</file>