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3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B22" i="1"/>
  <c r="B27" i="1"/>
  <c r="B37" i="1"/>
  <c r="B47" i="1"/>
  <c r="B62" i="1"/>
  <c r="C79" i="1"/>
  <c r="C80" i="1"/>
  <c r="C81" i="1"/>
  <c r="C82" i="1"/>
  <c r="A79" i="1"/>
  <c r="A80" i="1"/>
  <c r="A81" i="1"/>
  <c r="A82" i="1"/>
  <c r="C13" i="1"/>
  <c r="A13" i="1"/>
  <c r="C12" i="1"/>
  <c r="A12" i="1"/>
  <c r="C11" i="1"/>
  <c r="A11" i="1"/>
  <c r="C10" i="1"/>
  <c r="A10" i="1"/>
  <c r="C9" i="1"/>
  <c r="A9" i="1"/>
  <c r="A17" i="1"/>
  <c r="C17" i="1"/>
  <c r="A18" i="1"/>
  <c r="C18" i="1"/>
  <c r="A19" i="1"/>
  <c r="C19" i="1"/>
  <c r="A20" i="1"/>
  <c r="C20" i="1"/>
  <c r="C61" i="1"/>
  <c r="A61" i="1"/>
  <c r="C60" i="1"/>
  <c r="A60" i="1"/>
  <c r="A32" i="1"/>
  <c r="C32" i="1"/>
  <c r="A33" i="1"/>
  <c r="C33" i="1"/>
  <c r="A34" i="1"/>
  <c r="C34" i="1"/>
  <c r="A35" i="1"/>
  <c r="C35" i="1"/>
  <c r="A16" i="1"/>
  <c r="C16" i="1"/>
  <c r="A44" i="1"/>
  <c r="C44" i="1"/>
  <c r="A45" i="1"/>
  <c r="C45" i="1"/>
  <c r="C83" i="1" l="1"/>
  <c r="A83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46" i="1"/>
  <c r="A46" i="1"/>
  <c r="C43" i="1"/>
  <c r="A43" i="1"/>
  <c r="C15" i="1"/>
  <c r="A15" i="1"/>
  <c r="C42" i="1"/>
  <c r="A42" i="1"/>
  <c r="C14" i="1"/>
  <c r="A14" i="1"/>
  <c r="C41" i="1"/>
  <c r="A41" i="1"/>
  <c r="C36" i="1"/>
  <c r="A36" i="1"/>
  <c r="C31" i="1"/>
  <c r="A31" i="1"/>
  <c r="C26" i="1"/>
  <c r="A26" i="1"/>
  <c r="C21" i="1"/>
  <c r="A21" i="1"/>
  <c r="A65" i="1" l="1"/>
  <c r="F2" i="3"/>
</calcChain>
</file>

<file path=xl/sharedStrings.xml><?xml version="1.0" encoding="utf-8"?>
<sst xmlns="http://schemas.openxmlformats.org/spreadsheetml/2006/main" count="993" uniqueCount="49">
  <si>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</si>
  <si>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</si>
  <si>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</si>
  <si>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</si>
  <si>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</si>
  <si>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</si>
  <si>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</si>
  <si>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</si>
  <si>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</si>
  <si>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</si>
  <si>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</si>
  <si>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</si>
  <si>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</si>
  <si>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</si>
  <si>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</si>
  <si>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</si>
  <si>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</si>
  <si>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</si>
  <si>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</si>
  <si>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</si>
  <si>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</si>
  <si>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</si>
  <si>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</si>
  <si>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</si>
  <si>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3335884722</t>
  </si>
  <si>
    <t>3335884969</t>
  </si>
  <si>
    <t>3335884972</t>
  </si>
  <si>
    <t>3335884999</t>
  </si>
  <si>
    <t>3335885004</t>
  </si>
  <si>
    <t>3335885006</t>
  </si>
  <si>
    <t>3335881822</t>
  </si>
  <si>
    <t>3335883877</t>
  </si>
  <si>
    <t>3335885000</t>
  </si>
  <si>
    <t>3335885001</t>
  </si>
  <si>
    <t>3335885003</t>
  </si>
  <si>
    <t>GAVETA DE DEPOSITO LLENA</t>
  </si>
  <si>
    <t>3335883416</t>
  </si>
  <si>
    <t>3335884778</t>
  </si>
  <si>
    <t>3335884995</t>
  </si>
  <si>
    <t>3335884996</t>
  </si>
  <si>
    <t>3335884997</t>
  </si>
  <si>
    <t>3335884998</t>
  </si>
  <si>
    <t>3335885002</t>
  </si>
  <si>
    <t>3335885005</t>
  </si>
  <si>
    <t>GAVETA DE RECHAZO LLENA</t>
  </si>
  <si>
    <t>3335884968</t>
  </si>
  <si>
    <t>3335884973</t>
  </si>
  <si>
    <t>2 Gavetas Fallando y 1 Vacia</t>
  </si>
  <si>
    <t>3335885056 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</si>
</sst>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"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="55" zoomScaleNormal="55" workbookViewId="0">
      <selection activeCell="F76" sqref="F76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44.85546875" bestFit="1" customWidth="1"/>
    <col min="5" max="5" width="18.5703125" bestFit="1" customWidth="1"/>
  </cols>
  <sheetData>
    <row r="1" spans="1:5" ht="26.45" customHeight="1" x14ac:dyDescent="0.25">
      <c r="A1" s="53" t="s">
        <v>1</v>
      </c>
      <c r="B1" s="54"/>
      <c r="C1" s="54"/>
      <c r="D1" s="54"/>
      <c r="E1" s="55"/>
    </row>
    <row r="2" spans="1:5" ht="25.5" customHeight="1" x14ac:dyDescent="0.25">
      <c r="A2" s="56" t="s">
        <v>0</v>
      </c>
      <c r="B2" s="57"/>
      <c r="C2" s="57"/>
      <c r="D2" s="57"/>
      <c r="E2" s="5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44328.708333333336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44329.25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59" t="s">
        <v>4</v>
      </c>
      <c r="B7" s="60"/>
      <c r="C7" s="60"/>
      <c r="D7" s="60"/>
      <c r="E7" s="61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38" t="str">
        <f>VLOOKUP(B9,'[1]LISTADO ATM'!$A$2:$C$821,3,0)</f>
        <v>NORTE</v>
      </c>
      <c r="B9" s="28">
        <v>965</v>
      </c>
      <c r="C9" s="31" t="str">
        <f>VLOOKUP(B9,'[1]LISTADO ATM'!$A$2:$B$821,2,0)</f>
        <v xml:space="preserve">ATM S/M La Fuente FUN (Santiago) </v>
      </c>
      <c r="D9" s="16" t="s">
        <v>21</v>
      </c>
      <c r="E9" s="31" t="s">
        <v>24</v>
      </c>
    </row>
    <row r="10" spans="1:5" ht="18.75" customHeight="1" x14ac:dyDescent="0.25">
      <c r="A10" s="38" t="str">
        <f>VLOOKUP(B10,'[1]LISTADO ATM'!$A$2:$C$821,3,0)</f>
        <v>ESTE</v>
      </c>
      <c r="B10" s="28">
        <v>114</v>
      </c>
      <c r="C10" s="31" t="str">
        <f>VLOOKUP(B10,'[1]LISTADO ATM'!$A$2:$B$821,2,0)</f>
        <v xml:space="preserve">ATM Oficina Hato Mayor </v>
      </c>
      <c r="D10" s="16" t="s">
        <v>21</v>
      </c>
      <c r="E10" s="34" t="s">
        <v>25</v>
      </c>
    </row>
    <row r="11" spans="1:5" ht="18.75" customHeight="1" x14ac:dyDescent="0.25">
      <c r="A11" s="38" t="str">
        <f>VLOOKUP(B11,'[1]LISTADO ATM'!$A$2:$C$821,3,0)</f>
        <v>NORTE</v>
      </c>
      <c r="B11" s="28">
        <v>119</v>
      </c>
      <c r="C11" s="31" t="str">
        <f>VLOOKUP(B11,'[1]LISTADO ATM'!$A$2:$B$821,2,0)</f>
        <v>ATM Oficina La Barranquita</v>
      </c>
      <c r="D11" s="16" t="s">
        <v>21</v>
      </c>
      <c r="E11" s="34" t="s">
        <v>26</v>
      </c>
    </row>
    <row r="12" spans="1:5" ht="18" x14ac:dyDescent="0.25">
      <c r="A12" s="38" t="str">
        <f>VLOOKUP(B12,'[1]LISTADO ATM'!$A$2:$C$821,3,0)</f>
        <v>NORTE</v>
      </c>
      <c r="B12" s="28">
        <v>649</v>
      </c>
      <c r="C12" s="31" t="str">
        <f>VLOOKUP(B12,'[1]LISTADO ATM'!$A$2:$B$821,2,0)</f>
        <v xml:space="preserve">ATM Oficina Galería 56 (San Francisco de Macorís) </v>
      </c>
      <c r="D12" s="16" t="s">
        <v>21</v>
      </c>
      <c r="E12" s="34" t="s">
        <v>28</v>
      </c>
    </row>
    <row r="13" spans="1:5" ht="18.75" customHeight="1" x14ac:dyDescent="0.25">
      <c r="A13" s="38" t="str">
        <f>VLOOKUP(B13,'[1]LISTADO ATM'!$A$2:$C$821,3,0)</f>
        <v>ESTE</v>
      </c>
      <c r="B13" s="28">
        <v>330</v>
      </c>
      <c r="C13" s="31" t="str">
        <f>VLOOKUP(B13,'[1]LISTADO ATM'!$A$2:$B$821,2,0)</f>
        <v xml:space="preserve">ATM Oficina Boulevard (Higuey) </v>
      </c>
      <c r="D13" s="16" t="s">
        <v>21</v>
      </c>
      <c r="E13" s="34" t="s">
        <v>29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719</v>
      </c>
      <c r="C14" s="31" t="str">
        <f>VLOOKUP(B14,'[1]LISTADO ATM'!$A$2:$B$821,2,0)</f>
        <v xml:space="preserve">ATM Ayuntamiento Municipal San Luís </v>
      </c>
      <c r="D14" s="16" t="s">
        <v>21</v>
      </c>
      <c r="E14" s="34" t="s">
        <v>31</v>
      </c>
    </row>
    <row r="15" spans="1:5" ht="18.75" customHeight="1" x14ac:dyDescent="0.25">
      <c r="A15" s="19" t="str">
        <f>VLOOKUP(B15,'[1]LISTADO ATM'!$A$2:$C$821,3,0)</f>
        <v>ESTE</v>
      </c>
      <c r="B15" s="28">
        <v>293</v>
      </c>
      <c r="C15" s="31" t="str">
        <f>VLOOKUP(B15,'[1]LISTADO ATM'!$A$2:$B$821,2,0)</f>
        <v xml:space="preserve">ATM S/M Nueva Visión (San Pedro) </v>
      </c>
      <c r="D15" s="16" t="s">
        <v>21</v>
      </c>
      <c r="E15" s="34" t="s">
        <v>33</v>
      </c>
    </row>
    <row r="16" spans="1:5" ht="18.75" customHeight="1" x14ac:dyDescent="0.25">
      <c r="A16" s="19" t="str">
        <f>VLOOKUP(B16,'[1]LISTADO ATM'!$A$2:$C$821,3,0)</f>
        <v>ESTE</v>
      </c>
      <c r="B16" s="28">
        <v>268</v>
      </c>
      <c r="C16" s="31" t="str">
        <f>VLOOKUP(B16,'[1]LISTADO ATM'!$A$2:$B$821,2,0)</f>
        <v xml:space="preserve">ATM Autobanco La Altagracia (Higuey) </v>
      </c>
      <c r="D16" s="16" t="s">
        <v>21</v>
      </c>
      <c r="E16" s="34">
        <v>3335885058</v>
      </c>
    </row>
    <row r="17" spans="1:5" ht="18.75" customHeight="1" x14ac:dyDescent="0.25">
      <c r="A17" s="19" t="e">
        <f>VLOOKUP(B17,'[1]LISTADO ATM'!$A$2:$C$821,3,0)</f>
        <v>#N/A</v>
      </c>
      <c r="B17" s="28"/>
      <c r="C17" s="33" t="e">
        <f>VLOOKUP(B17,'[1]LISTADO ATM'!$A$2:$B$821,2,0)</f>
        <v>#N/A</v>
      </c>
      <c r="D17" s="16" t="s">
        <v>21</v>
      </c>
      <c r="E17" s="31"/>
    </row>
    <row r="18" spans="1:5" ht="18.75" customHeight="1" x14ac:dyDescent="0.25">
      <c r="A18" s="19" t="e">
        <f>VLOOKUP(B18,'[1]LISTADO ATM'!$A$2:$C$821,3,0)</f>
        <v>#N/A</v>
      </c>
      <c r="B18" s="28"/>
      <c r="C18" s="33" t="e">
        <f>VLOOKUP(B18,'[1]LISTADO ATM'!$A$2:$B$821,2,0)</f>
        <v>#N/A</v>
      </c>
      <c r="D18" s="16" t="s">
        <v>21</v>
      </c>
      <c r="E18" s="31"/>
    </row>
    <row r="19" spans="1:5" ht="18.75" customHeight="1" x14ac:dyDescent="0.25">
      <c r="A19" s="19" t="e">
        <f>VLOOKUP(B19,'[1]LISTADO ATM'!$A$2:$C$821,3,0)</f>
        <v>#N/A</v>
      </c>
      <c r="B19" s="28"/>
      <c r="C19" s="33" t="e">
        <f>VLOOKUP(B19,'[1]LISTADO ATM'!$A$2:$B$821,2,0)</f>
        <v>#N/A</v>
      </c>
      <c r="D19" s="16" t="s">
        <v>21</v>
      </c>
      <c r="E19" s="31"/>
    </row>
    <row r="20" spans="1:5" ht="18.75" customHeight="1" x14ac:dyDescent="0.25">
      <c r="A20" s="19" t="e">
        <f>VLOOKUP(B20,'[1]LISTADO ATM'!$A$2:$C$821,3,0)</f>
        <v>#N/A</v>
      </c>
      <c r="B20" s="28"/>
      <c r="C20" s="33" t="e">
        <f>VLOOKUP(B20,'[1]LISTADO ATM'!$A$2:$B$821,2,0)</f>
        <v>#N/A</v>
      </c>
      <c r="D20" s="16" t="s">
        <v>21</v>
      </c>
      <c r="E20" s="31"/>
    </row>
    <row r="21" spans="1:5" ht="18.75" customHeight="1" x14ac:dyDescent="0.25">
      <c r="A21" s="19" t="e">
        <f>VLOOKUP(B21,'[1]LISTADO ATM'!$A$2:$C$821,3,0)</f>
        <v>#N/A</v>
      </c>
      <c r="B21" s="28"/>
      <c r="C21" s="33" t="e">
        <f>VLOOKUP(B21,'[1]LISTADO ATM'!$A$2:$B$821,2,0)</f>
        <v>#N/A</v>
      </c>
      <c r="D21" s="16" t="s">
        <v>21</v>
      </c>
      <c r="E21" s="31"/>
    </row>
    <row r="22" spans="1:5" ht="18.75" thickBot="1" x14ac:dyDescent="0.3">
      <c r="A22" s="3" t="s">
        <v>11</v>
      </c>
      <c r="B22" s="39">
        <f>COUNT(B9:B21)</f>
        <v>8</v>
      </c>
      <c r="C22" s="62"/>
      <c r="D22" s="63"/>
      <c r="E22" s="64"/>
    </row>
    <row r="23" spans="1:5" x14ac:dyDescent="0.25">
      <c r="B23" s="5"/>
      <c r="E23" s="5"/>
    </row>
    <row r="24" spans="1:5" ht="17.45" customHeight="1" x14ac:dyDescent="0.25">
      <c r="A24" s="59" t="s">
        <v>16</v>
      </c>
      <c r="B24" s="60"/>
      <c r="C24" s="60"/>
      <c r="D24" s="60"/>
      <c r="E24" s="61"/>
    </row>
    <row r="25" spans="1:5" ht="17.45" customHeight="1" x14ac:dyDescent="0.25">
      <c r="A25" s="2" t="s">
        <v>5</v>
      </c>
      <c r="B25" s="2" t="s">
        <v>6</v>
      </c>
      <c r="C25" s="2" t="s">
        <v>7</v>
      </c>
      <c r="D25" s="2" t="s">
        <v>8</v>
      </c>
      <c r="E25" s="2" t="s">
        <v>9</v>
      </c>
    </row>
    <row r="26" spans="1:5" ht="18" customHeight="1" x14ac:dyDescent="0.25">
      <c r="A26" s="19" t="str">
        <f>VLOOKUP(B26,'[1]LISTADO ATM'!$A$2:$C$821,3,0)</f>
        <v>NORTE</v>
      </c>
      <c r="B26" s="28">
        <v>746</v>
      </c>
      <c r="C26" s="33" t="str">
        <f>VLOOKUP(B26,'[1]LISTADO ATM'!$A$2:$B$821,2,0)</f>
        <v xml:space="preserve">ATM Oficina Las Terrenas </v>
      </c>
      <c r="D26" s="16" t="s">
        <v>20</v>
      </c>
      <c r="E26" s="31" t="s">
        <v>46</v>
      </c>
    </row>
    <row r="27" spans="1:5" ht="17.45" customHeight="1" thickBot="1" x14ac:dyDescent="0.3">
      <c r="A27" s="3" t="s">
        <v>11</v>
      </c>
      <c r="B27" s="39">
        <f>COUNT(B26:B26)</f>
        <v>1</v>
      </c>
      <c r="C27" s="47"/>
      <c r="D27" s="48"/>
      <c r="E27" s="49"/>
    </row>
    <row r="28" spans="1:5" ht="15.75" thickBot="1" x14ac:dyDescent="0.3">
      <c r="B28" s="5"/>
      <c r="E28" s="5"/>
    </row>
    <row r="29" spans="1:5" ht="18.75" thickBot="1" x14ac:dyDescent="0.3">
      <c r="A29" s="50" t="s">
        <v>14</v>
      </c>
      <c r="B29" s="51"/>
      <c r="C29" s="51"/>
      <c r="D29" s="51"/>
      <c r="E29" s="52"/>
    </row>
    <row r="30" spans="1:5" ht="18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</row>
    <row r="31" spans="1:5" ht="18" x14ac:dyDescent="0.25">
      <c r="A31" s="38" t="str">
        <f>VLOOKUP(B31,'[1]LISTADO ATM'!$A$2:$C$821,3,0)</f>
        <v>DISTRITO NACIONAL</v>
      </c>
      <c r="B31" s="28">
        <v>235</v>
      </c>
      <c r="C31" s="31" t="str">
        <f>VLOOKUP(B31,'[1]LISTADO ATM'!$A$2:$B$821,2,0)</f>
        <v xml:space="preserve">ATM Oficina Multicentro La Sirena San Isidro </v>
      </c>
      <c r="D31" s="15" t="s">
        <v>10</v>
      </c>
      <c r="E31" s="34" t="s">
        <v>27</v>
      </c>
    </row>
    <row r="32" spans="1:5" ht="18" x14ac:dyDescent="0.25">
      <c r="A32" s="38" t="str">
        <f>VLOOKUP(B32,'[1]LISTADO ATM'!$A$2:$C$821,3,0)</f>
        <v>NORTE</v>
      </c>
      <c r="B32" s="28">
        <v>88</v>
      </c>
      <c r="C32" s="31" t="str">
        <f>VLOOKUP(B32,'[1]LISTADO ATM'!$A$2:$B$821,2,0)</f>
        <v xml:space="preserve">ATM S/M La Fuente (Santiago) </v>
      </c>
      <c r="D32" s="15" t="s">
        <v>10</v>
      </c>
      <c r="E32" s="34" t="s">
        <v>48</v>
      </c>
    </row>
    <row r="33" spans="1:5" ht="18" x14ac:dyDescent="0.25">
      <c r="A33" s="38" t="str">
        <f>VLOOKUP(B33,'[1]LISTADO ATM'!$A$2:$C$821,3,0)</f>
        <v>ESTE</v>
      </c>
      <c r="B33" s="28">
        <v>104</v>
      </c>
      <c r="C33" s="31" t="str">
        <f>VLOOKUP(B33,'[1]LISTADO ATM'!$A$2:$B$821,2,0)</f>
        <v xml:space="preserve">ATM Jumbo Higuey </v>
      </c>
      <c r="D33" s="15" t="s">
        <v>10</v>
      </c>
      <c r="E33" s="34">
        <v>3335885645</v>
      </c>
    </row>
    <row r="34" spans="1:5" ht="18" x14ac:dyDescent="0.25">
      <c r="A34" s="38" t="str">
        <f>VLOOKUP(B34,'[1]LISTADO ATM'!$A$2:$C$821,3,0)</f>
        <v>SUR</v>
      </c>
      <c r="B34" s="28">
        <v>403</v>
      </c>
      <c r="C34" s="31" t="str">
        <f>VLOOKUP(B34,'[1]LISTADO ATM'!$A$2:$B$821,2,0)</f>
        <v xml:space="preserve">ATM Oficina Vicente Noble </v>
      </c>
      <c r="D34" s="15" t="s">
        <v>10</v>
      </c>
      <c r="E34" s="34">
        <v>3335885650</v>
      </c>
    </row>
    <row r="35" spans="1:5" ht="18" x14ac:dyDescent="0.25">
      <c r="A35" s="38" t="e">
        <f>VLOOKUP(B35,'[1]LISTADO ATM'!$A$2:$C$821,3,0)</f>
        <v>#N/A</v>
      </c>
      <c r="B35" s="28"/>
      <c r="C35" s="31" t="e">
        <f>VLOOKUP(B35,'[1]LISTADO ATM'!$A$2:$B$821,2,0)</f>
        <v>#N/A</v>
      </c>
      <c r="D35" s="15" t="s">
        <v>10</v>
      </c>
      <c r="E35" s="34"/>
    </row>
    <row r="36" spans="1:5" ht="18" x14ac:dyDescent="0.25">
      <c r="A36" s="38" t="e">
        <f>VLOOKUP(B36,'[1]LISTADO ATM'!$A$2:$C$821,3,0)</f>
        <v>#N/A</v>
      </c>
      <c r="B36" s="28"/>
      <c r="C36" s="31" t="e">
        <f>VLOOKUP(B36,'[1]LISTADO ATM'!$A$2:$B$821,2,0)</f>
        <v>#N/A</v>
      </c>
      <c r="D36" s="15" t="s">
        <v>10</v>
      </c>
      <c r="E36" s="34"/>
    </row>
    <row r="37" spans="1:5" ht="17.45" customHeight="1" thickBot="1" x14ac:dyDescent="0.3">
      <c r="A37" s="32" t="s">
        <v>11</v>
      </c>
      <c r="B37" s="39">
        <f>COUNT(B31:B36)</f>
        <v>4</v>
      </c>
      <c r="C37" s="14"/>
      <c r="D37" s="14"/>
      <c r="E37" s="14"/>
    </row>
    <row r="38" spans="1:5" ht="18" customHeight="1" thickBot="1" x14ac:dyDescent="0.3">
      <c r="B38" s="5"/>
      <c r="E38" s="5"/>
    </row>
    <row r="39" spans="1:5" ht="19.5" customHeight="1" thickBot="1" x14ac:dyDescent="0.3">
      <c r="A39" s="50" t="s">
        <v>22</v>
      </c>
      <c r="B39" s="51"/>
      <c r="C39" s="51"/>
      <c r="D39" s="51"/>
      <c r="E39" s="52"/>
    </row>
    <row r="40" spans="1:5" ht="19.5" customHeight="1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19" t="str">
        <f>VLOOKUP(B41,'[1]LISTADO ATM'!$A$2:$C$821,3,0)</f>
        <v>DISTRITO NACIONAL</v>
      </c>
      <c r="B41" s="28">
        <v>567</v>
      </c>
      <c r="C41" s="31" t="str">
        <f>VLOOKUP(B41,'[1]LISTADO ATM'!$A$2:$B$821,2,0)</f>
        <v xml:space="preserve">ATM Oficina Máximo Gómez </v>
      </c>
      <c r="D41" s="28" t="s">
        <v>19</v>
      </c>
      <c r="E41" s="34" t="s">
        <v>30</v>
      </c>
    </row>
    <row r="42" spans="1:5" ht="18" x14ac:dyDescent="0.25">
      <c r="A42" s="19" t="str">
        <f>VLOOKUP(B42,'[1]LISTADO ATM'!$A$2:$C$821,3,0)</f>
        <v>DISTRITO NACIONAL</v>
      </c>
      <c r="B42" s="28">
        <v>911</v>
      </c>
      <c r="C42" s="31" t="str">
        <f>VLOOKUP(B42,'[1]LISTADO ATM'!$A$2:$B$821,2,0)</f>
        <v xml:space="preserve">ATM Oficina Venezuela II </v>
      </c>
      <c r="D42" s="28" t="s">
        <v>19</v>
      </c>
      <c r="E42" s="34" t="s">
        <v>32</v>
      </c>
    </row>
    <row r="43" spans="1:5" ht="18" x14ac:dyDescent="0.25">
      <c r="A43" s="19" t="str">
        <f>VLOOKUP(B43,'[1]LISTADO ATM'!$A$2:$C$821,3,0)</f>
        <v>SUR</v>
      </c>
      <c r="B43" s="28">
        <v>765</v>
      </c>
      <c r="C43" s="31" t="str">
        <f>VLOOKUP(B43,'[1]LISTADO ATM'!$A$2:$B$821,2,0)</f>
        <v xml:space="preserve">ATM Oficina Azua I </v>
      </c>
      <c r="D43" s="28" t="s">
        <v>19</v>
      </c>
      <c r="E43" s="34" t="s">
        <v>34</v>
      </c>
    </row>
    <row r="44" spans="1:5" ht="18" x14ac:dyDescent="0.25">
      <c r="A44" s="19" t="str">
        <f>VLOOKUP(B44,'[1]LISTADO ATM'!$A$2:$C$821,3,0)</f>
        <v>DISTRITO NACIONAL</v>
      </c>
      <c r="B44" s="28">
        <v>37</v>
      </c>
      <c r="C44" s="31" t="str">
        <f>VLOOKUP(B44,'[1]LISTADO ATM'!$A$2:$B$821,2,0)</f>
        <v xml:space="preserve">ATM Oficina Villa Mella </v>
      </c>
      <c r="D44" s="28" t="s">
        <v>19</v>
      </c>
      <c r="E44" s="34">
        <v>3335885061</v>
      </c>
    </row>
    <row r="45" spans="1:5" ht="18" x14ac:dyDescent="0.25">
      <c r="A45" s="19" t="str">
        <f>VLOOKUP(B45,'[1]LISTADO ATM'!$A$2:$C$821,3,0)</f>
        <v>NORTE</v>
      </c>
      <c r="B45" s="28">
        <v>172</v>
      </c>
      <c r="C45" s="31" t="str">
        <f>VLOOKUP(B45,'[1]LISTADO ATM'!$A$2:$B$821,2,0)</f>
        <v xml:space="preserve">ATM UNP Guaucí </v>
      </c>
      <c r="D45" s="28" t="s">
        <v>19</v>
      </c>
      <c r="E45" s="31">
        <v>3335885212</v>
      </c>
    </row>
    <row r="46" spans="1:5" ht="18" x14ac:dyDescent="0.25">
      <c r="A46" s="19" t="e">
        <f>VLOOKUP(B46,'[1]LISTADO ATM'!$A$2:$C$821,3,0)</f>
        <v>#N/A</v>
      </c>
      <c r="B46" s="28"/>
      <c r="C46" s="31" t="e">
        <f>VLOOKUP(B46,'[1]LISTADO ATM'!$A$2:$B$821,2,0)</f>
        <v>#N/A</v>
      </c>
      <c r="D46" s="28" t="s">
        <v>19</v>
      </c>
      <c r="E46" s="34"/>
    </row>
    <row r="47" spans="1:5" ht="18" customHeight="1" thickBot="1" x14ac:dyDescent="0.3">
      <c r="A47" s="3"/>
      <c r="B47" s="39">
        <f>COUNT(B41:B46)</f>
        <v>5</v>
      </c>
      <c r="C47" s="14"/>
      <c r="D47" s="40"/>
      <c r="E47" s="41"/>
    </row>
    <row r="48" spans="1:5" ht="15.75" thickBot="1" x14ac:dyDescent="0.3">
      <c r="B48" s="5"/>
      <c r="E48" s="5"/>
    </row>
    <row r="49" spans="1:5" ht="19.5" customHeight="1" x14ac:dyDescent="0.25">
      <c r="A49" s="44" t="s">
        <v>13</v>
      </c>
      <c r="B49" s="45"/>
      <c r="C49" s="45"/>
      <c r="D49" s="45"/>
      <c r="E49" s="46"/>
    </row>
    <row r="50" spans="1:5" ht="18" x14ac:dyDescent="0.25">
      <c r="A50" s="2" t="s">
        <v>5</v>
      </c>
      <c r="B50" s="2" t="s">
        <v>6</v>
      </c>
      <c r="C50" s="4" t="s">
        <v>7</v>
      </c>
      <c r="D50" s="18" t="s">
        <v>8</v>
      </c>
      <c r="E50" s="12" t="s">
        <v>9</v>
      </c>
    </row>
    <row r="51" spans="1:5" ht="18.75" customHeight="1" x14ac:dyDescent="0.25">
      <c r="A51" s="19" t="str">
        <f>VLOOKUP(B51,'[1]LISTADO ATM'!$A$2:$C$821,3,0)</f>
        <v>DISTRITO NACIONAL</v>
      </c>
      <c r="B51" s="28">
        <v>70</v>
      </c>
      <c r="C51" s="31" t="str">
        <f>VLOOKUP(B51,'[1]LISTADO ATM'!$A$2:$B$821,2,0)</f>
        <v xml:space="preserve">ATM Autoservicio Plaza Lama Zona Oriental </v>
      </c>
      <c r="D51" s="35" t="s">
        <v>35</v>
      </c>
      <c r="E51" s="31" t="s">
        <v>36</v>
      </c>
    </row>
    <row r="52" spans="1:5" ht="18.75" customHeight="1" x14ac:dyDescent="0.25">
      <c r="A52" s="19" t="str">
        <f>VLOOKUP(B52,'[1]LISTADO ATM'!$A$2:$C$821,3,0)</f>
        <v>DISTRITO NACIONAL</v>
      </c>
      <c r="B52" s="28">
        <v>231</v>
      </c>
      <c r="C52" s="31" t="str">
        <f>VLOOKUP(B52,'[1]LISTADO ATM'!$A$2:$B$821,2,0)</f>
        <v xml:space="preserve">ATM Oficina Zona Oriental </v>
      </c>
      <c r="D52" s="35" t="s">
        <v>35</v>
      </c>
      <c r="E52" s="31" t="s">
        <v>37</v>
      </c>
    </row>
    <row r="53" spans="1:5" ht="18.75" customHeight="1" x14ac:dyDescent="0.25">
      <c r="A53" s="19" t="str">
        <f>VLOOKUP(B53,'[1]LISTADO ATM'!$A$2:$C$821,3,0)</f>
        <v>DISTRITO NACIONAL</v>
      </c>
      <c r="B53" s="28">
        <v>312</v>
      </c>
      <c r="C53" s="31" t="str">
        <f>VLOOKUP(B53,'[1]LISTADO ATM'!$A$2:$B$821,2,0)</f>
        <v xml:space="preserve">ATM Oficina Tiradentes II (Naco) </v>
      </c>
      <c r="D53" s="35" t="s">
        <v>35</v>
      </c>
      <c r="E53" s="31" t="s">
        <v>38</v>
      </c>
    </row>
    <row r="54" spans="1:5" ht="18.75" customHeight="1" x14ac:dyDescent="0.25">
      <c r="A54" s="19" t="str">
        <f>VLOOKUP(B54,'[1]LISTADO ATM'!$A$2:$C$821,3,0)</f>
        <v>SUR</v>
      </c>
      <c r="B54" s="28">
        <v>880</v>
      </c>
      <c r="C54" s="31" t="str">
        <f>VLOOKUP(B54,'[1]LISTADO ATM'!$A$2:$B$821,2,0)</f>
        <v xml:space="preserve">ATM Autoservicio Barahona II </v>
      </c>
      <c r="D54" s="35" t="s">
        <v>35</v>
      </c>
      <c r="E54" s="31" t="s">
        <v>39</v>
      </c>
    </row>
    <row r="55" spans="1:5" ht="18.75" customHeight="1" x14ac:dyDescent="0.25">
      <c r="A55" s="19" t="str">
        <f>VLOOKUP(B55,'[1]LISTADO ATM'!$A$2:$C$821,3,0)</f>
        <v>NORTE</v>
      </c>
      <c r="B55" s="28">
        <v>307</v>
      </c>
      <c r="C55" s="31" t="str">
        <f>VLOOKUP(B55,'[1]LISTADO ATM'!$A$2:$B$821,2,0)</f>
        <v>ATM Oficina Nagua II</v>
      </c>
      <c r="D55" s="35" t="s">
        <v>35</v>
      </c>
      <c r="E55" s="31" t="s">
        <v>40</v>
      </c>
    </row>
    <row r="56" spans="1:5" ht="18.75" customHeight="1" x14ac:dyDescent="0.25">
      <c r="A56" s="19" t="str">
        <f>VLOOKUP(B56,'[1]LISTADO ATM'!$A$2:$C$821,3,0)</f>
        <v>DISTRITO NACIONAL</v>
      </c>
      <c r="B56" s="28">
        <v>946</v>
      </c>
      <c r="C56" s="31" t="str">
        <f>VLOOKUP(B56,'[1]LISTADO ATM'!$A$2:$B$821,2,0)</f>
        <v xml:space="preserve">ATM Oficina Núñez de Cáceres I </v>
      </c>
      <c r="D56" s="35" t="s">
        <v>35</v>
      </c>
      <c r="E56" s="31" t="s">
        <v>41</v>
      </c>
    </row>
    <row r="57" spans="1:5" ht="18.75" customHeight="1" x14ac:dyDescent="0.25">
      <c r="A57" s="19" t="str">
        <f>VLOOKUP(B57,'[1]LISTADO ATM'!$A$2:$C$821,3,0)</f>
        <v>DISTRITO NACIONAL</v>
      </c>
      <c r="B57" s="28">
        <v>743</v>
      </c>
      <c r="C57" s="31" t="str">
        <f>VLOOKUP(B57,'[1]LISTADO ATM'!$A$2:$B$821,2,0)</f>
        <v xml:space="preserve">ATM Oficina Los Frailes </v>
      </c>
      <c r="D57" s="35" t="s">
        <v>35</v>
      </c>
      <c r="E57" s="31" t="s">
        <v>42</v>
      </c>
    </row>
    <row r="58" spans="1:5" ht="18.75" customHeight="1" x14ac:dyDescent="0.25">
      <c r="A58" s="19" t="str">
        <f>VLOOKUP(B58,'[1]LISTADO ATM'!$A$2:$C$821,3,0)</f>
        <v>DISTRITO NACIONAL</v>
      </c>
      <c r="B58" s="28">
        <v>755</v>
      </c>
      <c r="C58" s="31" t="str">
        <f>VLOOKUP(B58,'[1]LISTADO ATM'!$A$2:$B$821,2,0)</f>
        <v xml:space="preserve">ATM Oficina Galería del Este (Plaza) </v>
      </c>
      <c r="D58" s="35" t="s">
        <v>35</v>
      </c>
      <c r="E58" s="31" t="s">
        <v>43</v>
      </c>
    </row>
    <row r="59" spans="1:5" ht="18.75" customHeight="1" x14ac:dyDescent="0.25">
      <c r="A59" s="19" t="str">
        <f>VLOOKUP(B59,'[1]LISTADO ATM'!$A$2:$C$821,3,0)</f>
        <v>ESTE</v>
      </c>
      <c r="B59" s="28">
        <v>330</v>
      </c>
      <c r="C59" s="31" t="str">
        <f>VLOOKUP(B59,'[1]LISTADO ATM'!$A$2:$B$821,2,0)</f>
        <v xml:space="preserve">ATM Oficina Boulevard (Higuey) </v>
      </c>
      <c r="D59" s="35" t="s">
        <v>44</v>
      </c>
      <c r="E59" s="31" t="s">
        <v>45</v>
      </c>
    </row>
    <row r="60" spans="1:5" ht="18.75" customHeight="1" x14ac:dyDescent="0.25">
      <c r="A60" s="19" t="str">
        <f>VLOOKUP(B60,'[1]LISTADO ATM'!$A$2:$C$821,3,0)</f>
        <v>DISTRITO NACIONAL</v>
      </c>
      <c r="B60" s="28">
        <v>540</v>
      </c>
      <c r="C60" s="31" t="str">
        <f>VLOOKUP(B60,'[1]LISTADO ATM'!$A$2:$B$821,2,0)</f>
        <v xml:space="preserve">ATM Autoservicio Sambil I </v>
      </c>
      <c r="D60" s="35" t="s">
        <v>35</v>
      </c>
      <c r="E60" s="31">
        <v>3335885417</v>
      </c>
    </row>
    <row r="61" spans="1:5" ht="18.75" customHeight="1" x14ac:dyDescent="0.25">
      <c r="A61" s="19" t="str">
        <f>VLOOKUP(B61,'[1]LISTADO ATM'!$A$2:$C$821,3,0)</f>
        <v>DISTRITO NACIONAL</v>
      </c>
      <c r="B61" s="28">
        <v>793</v>
      </c>
      <c r="C61" s="31" t="str">
        <f>VLOOKUP(B61,'[1]LISTADO ATM'!$A$2:$B$821,2,0)</f>
        <v xml:space="preserve">ATM Centro de Caja Agora Mall </v>
      </c>
      <c r="D61" s="35" t="s">
        <v>35</v>
      </c>
      <c r="E61" s="31">
        <v>3335885457</v>
      </c>
    </row>
    <row r="62" spans="1:5" ht="18.75" thickBot="1" x14ac:dyDescent="0.3">
      <c r="A62" s="3" t="s">
        <v>11</v>
      </c>
      <c r="B62" s="39">
        <f>COUNT(B51:B61)</f>
        <v>11</v>
      </c>
      <c r="C62" s="14"/>
      <c r="D62" s="17"/>
      <c r="E62" s="17"/>
    </row>
    <row r="63" spans="1:5" ht="15.75" thickBot="1" x14ac:dyDescent="0.3">
      <c r="B63" s="5"/>
      <c r="E63" s="5"/>
    </row>
    <row r="64" spans="1:5" ht="18.75" customHeight="1" thickBot="1" x14ac:dyDescent="0.3">
      <c r="A64" s="65" t="s">
        <v>12</v>
      </c>
      <c r="B64" s="66"/>
      <c r="C64" t="s">
        <v>18</v>
      </c>
      <c r="D64" s="5"/>
      <c r="E64" s="5"/>
    </row>
    <row r="65" spans="1:5" ht="18.75" thickBot="1" x14ac:dyDescent="0.3">
      <c r="A65" s="36">
        <f>+B37+B47+B62</f>
        <v>20</v>
      </c>
      <c r="B65" s="37"/>
    </row>
    <row r="66" spans="1:5" ht="15.75" thickBot="1" x14ac:dyDescent="0.3">
      <c r="B66" s="5"/>
      <c r="E66" s="5"/>
    </row>
    <row r="67" spans="1:5" ht="17.25" customHeight="1" thickBot="1" x14ac:dyDescent="0.3">
      <c r="A67" s="50" t="s">
        <v>15</v>
      </c>
      <c r="B67" s="51"/>
      <c r="C67" s="51"/>
      <c r="D67" s="51"/>
      <c r="E67" s="52"/>
    </row>
    <row r="68" spans="1:5" ht="17.25" customHeight="1" x14ac:dyDescent="0.25">
      <c r="A68" s="6" t="s">
        <v>5</v>
      </c>
      <c r="B68" s="12" t="s">
        <v>6</v>
      </c>
      <c r="C68" s="4" t="s">
        <v>7</v>
      </c>
      <c r="D68" s="67" t="s">
        <v>8</v>
      </c>
      <c r="E68" s="68"/>
    </row>
    <row r="69" spans="1:5" ht="17.25" customHeight="1" x14ac:dyDescent="0.25">
      <c r="A69" s="28" t="str">
        <f>VLOOKUP(B69,'[1]LISTADO ATM'!$A$2:$C$821,3,0)</f>
        <v>DISTRITO NACIONAL</v>
      </c>
      <c r="B69" s="28">
        <v>561</v>
      </c>
      <c r="C69" s="28" t="str">
        <f>VLOOKUP(B69,'[1]LISTADO ATM'!$A$2:$B$821,2,0)</f>
        <v xml:space="preserve">ATM Comando Regional P.N. S.D. Este </v>
      </c>
      <c r="D69" s="42" t="s">
        <v>23</v>
      </c>
      <c r="E69" s="43"/>
    </row>
    <row r="70" spans="1:5" ht="16.5" customHeight="1" x14ac:dyDescent="0.25">
      <c r="A70" s="28" t="str">
        <f>VLOOKUP(B70,'[1]LISTADO ATM'!$A$2:$C$821,3,0)</f>
        <v>SUR</v>
      </c>
      <c r="B70" s="28">
        <v>873</v>
      </c>
      <c r="C70" s="28" t="str">
        <f>VLOOKUP(B70,'[1]LISTADO ATM'!$A$2:$B$821,2,0)</f>
        <v xml:space="preserve">ATM Centro de Caja San Cristóbal II </v>
      </c>
      <c r="D70" s="42" t="s">
        <v>23</v>
      </c>
      <c r="E70" s="43"/>
    </row>
    <row r="71" spans="1:5" ht="17.25" customHeight="1" x14ac:dyDescent="0.25">
      <c r="A71" s="28" t="str">
        <f>VLOOKUP(B71,'[1]LISTADO ATM'!$A$2:$C$821,3,0)</f>
        <v>DISTRITO NACIONAL</v>
      </c>
      <c r="B71" s="28">
        <v>559</v>
      </c>
      <c r="C71" s="28" t="str">
        <f>VLOOKUP(B71,'[1]LISTADO ATM'!$A$2:$B$821,2,0)</f>
        <v xml:space="preserve">ATM UNP Metro I </v>
      </c>
      <c r="D71" s="42" t="s">
        <v>17</v>
      </c>
      <c r="E71" s="43"/>
    </row>
    <row r="72" spans="1:5" ht="17.25" customHeight="1" x14ac:dyDescent="0.25">
      <c r="A72" s="28" t="str">
        <f>VLOOKUP(B72,'[1]LISTADO ATM'!$A$2:$C$821,3,0)</f>
        <v>DISTRITO NACIONAL</v>
      </c>
      <c r="B72" s="28">
        <v>355</v>
      </c>
      <c r="C72" s="28" t="str">
        <f>VLOOKUP(B72,'[1]LISTADO ATM'!$A$2:$B$821,2,0)</f>
        <v xml:space="preserve">ATM UNP Metro II </v>
      </c>
      <c r="D72" s="42" t="s">
        <v>17</v>
      </c>
      <c r="E72" s="43"/>
    </row>
    <row r="73" spans="1:5" ht="17.25" customHeight="1" x14ac:dyDescent="0.25">
      <c r="A73" s="28" t="str">
        <f>VLOOKUP(B73,'[1]LISTADO ATM'!$A$2:$C$821,3,0)</f>
        <v>DISTRITO NACIONAL</v>
      </c>
      <c r="B73" s="28">
        <v>13</v>
      </c>
      <c r="C73" s="28" t="str">
        <f>VLOOKUP(B73,'[1]LISTADO ATM'!$A$2:$B$821,2,0)</f>
        <v xml:space="preserve">ATM CDEEE </v>
      </c>
      <c r="D73" s="42" t="s">
        <v>17</v>
      </c>
      <c r="E73" s="43"/>
    </row>
    <row r="74" spans="1:5" ht="17.25" customHeight="1" x14ac:dyDescent="0.25">
      <c r="A74" s="28" t="str">
        <f>VLOOKUP(B74,'[1]LISTADO ATM'!$A$2:$C$821,3,0)</f>
        <v>NORTE</v>
      </c>
      <c r="B74" s="28">
        <v>75</v>
      </c>
      <c r="C74" s="28" t="str">
        <f>VLOOKUP(B74,'[1]LISTADO ATM'!$A$2:$B$821,2,0)</f>
        <v xml:space="preserve">ATM Oficina Gaspar Hernández </v>
      </c>
      <c r="D74" s="42" t="s">
        <v>23</v>
      </c>
      <c r="E74" s="43"/>
    </row>
    <row r="75" spans="1:5" ht="17.25" customHeight="1" x14ac:dyDescent="0.25">
      <c r="A75" s="28" t="str">
        <f>VLOOKUP(B75,'[1]LISTADO ATM'!$A$2:$C$821,3,0)</f>
        <v>DISTRITO NACIONAL</v>
      </c>
      <c r="B75" s="28">
        <v>717</v>
      </c>
      <c r="C75" s="28" t="str">
        <f>VLOOKUP(B75,'[1]LISTADO ATM'!$A$2:$B$821,2,0)</f>
        <v xml:space="preserve">ATM Oficina Los Alcarrizos </v>
      </c>
      <c r="D75" s="42" t="s">
        <v>17</v>
      </c>
      <c r="E75" s="43"/>
    </row>
    <row r="76" spans="1:5" ht="17.25" customHeight="1" x14ac:dyDescent="0.25">
      <c r="A76" s="28" t="str">
        <f>VLOOKUP(B76,'[1]LISTADO ATM'!$A$2:$C$821,3,0)</f>
        <v>DISTRITO NACIONAL</v>
      </c>
      <c r="B76" s="28">
        <v>70</v>
      </c>
      <c r="C76" s="28" t="str">
        <f>VLOOKUP(B76,'[1]LISTADO ATM'!$A$2:$B$821,2,0)</f>
        <v xml:space="preserve">ATM Autoservicio Plaza Lama Zona Oriental </v>
      </c>
      <c r="D76" s="42" t="s">
        <v>17</v>
      </c>
      <c r="E76" s="43"/>
    </row>
    <row r="77" spans="1:5" ht="17.25" customHeight="1" x14ac:dyDescent="0.25">
      <c r="A77" s="28" t="str">
        <f>VLOOKUP(B77,'[1]LISTADO ATM'!$A$2:$C$821,3,0)</f>
        <v>ESTE</v>
      </c>
      <c r="B77" s="28">
        <v>213</v>
      </c>
      <c r="C77" s="28" t="str">
        <f>VLOOKUP(B77,'[1]LISTADO ATM'!$A$2:$B$821,2,0)</f>
        <v xml:space="preserve">ATM Almacenes Iberia (La Romana) </v>
      </c>
      <c r="D77" s="42" t="s">
        <v>23</v>
      </c>
      <c r="E77" s="43"/>
    </row>
    <row r="78" spans="1:5" ht="17.25" customHeight="1" x14ac:dyDescent="0.25">
      <c r="A78" s="28" t="str">
        <f>VLOOKUP(B78,'[1]LISTADO ATM'!$A$2:$C$821,3,0)</f>
        <v>DISTRITO NACIONAL</v>
      </c>
      <c r="B78" s="28">
        <v>389</v>
      </c>
      <c r="C78" s="28" t="str">
        <f>VLOOKUP(B78,'[1]LISTADO ATM'!$A$2:$B$821,2,0)</f>
        <v xml:space="preserve">ATM Casino Hotel Princess </v>
      </c>
      <c r="D78" s="42" t="s">
        <v>47</v>
      </c>
      <c r="E78" s="43"/>
    </row>
    <row r="79" spans="1:5" ht="17.25" customHeight="1" x14ac:dyDescent="0.25">
      <c r="A79" s="28" t="str">
        <f>VLOOKUP(B79,'[1]LISTADO ATM'!$A$2:$C$821,3,0)</f>
        <v>DISTRITO NACIONAL</v>
      </c>
      <c r="B79" s="28">
        <v>414</v>
      </c>
      <c r="C79" s="28" t="str">
        <f>VLOOKUP(B79,'[1]LISTADO ATM'!$A$2:$B$821,2,0)</f>
        <v>ATM Villa Francisca II</v>
      </c>
      <c r="D79" s="42" t="s">
        <v>17</v>
      </c>
      <c r="E79" s="43"/>
    </row>
    <row r="80" spans="1:5" ht="17.25" customHeight="1" x14ac:dyDescent="0.25">
      <c r="A80" s="28" t="str">
        <f>VLOOKUP(B80,'[1]LISTADO ATM'!$A$2:$C$821,3,0)</f>
        <v>ESTE</v>
      </c>
      <c r="B80" s="28">
        <v>427</v>
      </c>
      <c r="C80" s="28" t="str">
        <f>VLOOKUP(B80,'[1]LISTADO ATM'!$A$2:$B$821,2,0)</f>
        <v xml:space="preserve">ATM Almacenes Iberia (Hato Mayor) </v>
      </c>
      <c r="D80" s="42" t="s">
        <v>17</v>
      </c>
      <c r="E80" s="43"/>
    </row>
    <row r="81" spans="1:5" ht="17.25" customHeight="1" x14ac:dyDescent="0.25">
      <c r="A81" s="28" t="str">
        <f>VLOOKUP(B81,'[1]LISTADO ATM'!$A$2:$C$821,3,0)</f>
        <v>NORTE</v>
      </c>
      <c r="B81" s="28">
        <v>903</v>
      </c>
      <c r="C81" s="28" t="str">
        <f>VLOOKUP(B81,'[1]LISTADO ATM'!$A$2:$B$821,2,0)</f>
        <v xml:space="preserve">ATM Oficina La Vega Real I </v>
      </c>
      <c r="D81" s="42" t="s">
        <v>17</v>
      </c>
      <c r="E81" s="43"/>
    </row>
    <row r="82" spans="1:5" ht="17.25" customHeight="1" x14ac:dyDescent="0.25">
      <c r="A82" s="28" t="str">
        <f>VLOOKUP(B82,'[1]LISTADO ATM'!$A$2:$C$821,3,0)</f>
        <v>DISTRITO NACIONAL</v>
      </c>
      <c r="B82" s="28">
        <v>194</v>
      </c>
      <c r="C82" s="28" t="str">
        <f>VLOOKUP(B82,'[1]LISTADO ATM'!$A$2:$B$821,2,0)</f>
        <v xml:space="preserve">ATM UNP Pantoja </v>
      </c>
      <c r="D82" s="42" t="s">
        <v>47</v>
      </c>
      <c r="E82" s="43"/>
    </row>
    <row r="83" spans="1:5" ht="17.25" customHeight="1" x14ac:dyDescent="0.25">
      <c r="A83" s="28" t="str">
        <f>VLOOKUP(B83,'[1]LISTADO ATM'!$A$2:$C$821,3,0)</f>
        <v>DISTRITO NACIONAL</v>
      </c>
      <c r="B83" s="28">
        <v>57</v>
      </c>
      <c r="C83" s="28" t="str">
        <f>VLOOKUP(B83,'[1]LISTADO ATM'!$A$2:$B$821,2,0)</f>
        <v xml:space="preserve">ATM Oficina Malecon Center </v>
      </c>
      <c r="D83" s="42" t="s">
        <v>47</v>
      </c>
      <c r="E83" s="43"/>
    </row>
    <row r="84" spans="1:5" ht="17.25" customHeight="1" thickBot="1" x14ac:dyDescent="0.3">
      <c r="A84" s="3"/>
      <c r="B84" s="39">
        <f>COUNT(B69:B83)</f>
        <v>15</v>
      </c>
      <c r="C84" s="29"/>
      <c r="D84" s="29"/>
      <c r="E84" s="30"/>
    </row>
  </sheetData>
  <mergeCells count="27">
    <mergeCell ref="D75:E75"/>
    <mergeCell ref="D76:E76"/>
    <mergeCell ref="D74:E74"/>
    <mergeCell ref="D79:E79"/>
    <mergeCell ref="D80:E80"/>
    <mergeCell ref="D81:E81"/>
    <mergeCell ref="D82:E82"/>
    <mergeCell ref="D71:E71"/>
    <mergeCell ref="D72:E72"/>
    <mergeCell ref="D73:E73"/>
    <mergeCell ref="A64:B64"/>
    <mergeCell ref="A67:E67"/>
    <mergeCell ref="D68:E68"/>
    <mergeCell ref="D69:E69"/>
    <mergeCell ref="D70:E70"/>
    <mergeCell ref="A49:E49"/>
    <mergeCell ref="C27:E27"/>
    <mergeCell ref="A29:E29"/>
    <mergeCell ref="A1:E1"/>
    <mergeCell ref="A2:E2"/>
    <mergeCell ref="A7:E7"/>
    <mergeCell ref="C22:E22"/>
    <mergeCell ref="A24:E24"/>
    <mergeCell ref="A39:E39"/>
    <mergeCell ref="D77:E77"/>
    <mergeCell ref="D78:E78"/>
    <mergeCell ref="D83:E83"/>
  </mergeCells>
  <phoneticPr fontId="11" type="noConversion"/>
  <hyperlinks>
    <hyperlink ref="E60" r:id="rId1" display="javascript:do_default(0)"/>
    <hyperlink ref="E61" r:id="rId2" display="javascript:do_default(0)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6" sqref="F6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Christian Aury Moreta Reynoso</cp:lastModifiedBy>
  <dcterms:created xsi:type="dcterms:W3CDTF">2020-12-19T20:17:28Z</dcterms:created>
  <dcterms:modified xsi:type="dcterms:W3CDTF">2021-05-13T15:40:59Z</dcterms:modified>
</cp:coreProperties>
</file>