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4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" l="1"/>
  <c r="B49" i="1"/>
  <c r="C46" i="1"/>
  <c r="C47" i="1"/>
  <c r="C48" i="1"/>
  <c r="A46" i="1"/>
  <c r="A47" i="1"/>
  <c r="C45" i="1"/>
  <c r="A45" i="1"/>
  <c r="C44" i="1"/>
  <c r="A44" i="1"/>
  <c r="A48" i="1"/>
  <c r="C84" i="1"/>
  <c r="C85" i="1"/>
  <c r="A84" i="1"/>
  <c r="A85" i="1"/>
  <c r="C82" i="1"/>
  <c r="C83" i="1"/>
  <c r="A82" i="1"/>
  <c r="A83" i="1"/>
  <c r="C80" i="1"/>
  <c r="A80" i="1"/>
  <c r="C79" i="1"/>
  <c r="C81" i="1"/>
  <c r="C86" i="1"/>
  <c r="C87" i="1"/>
  <c r="A79" i="1"/>
  <c r="A81" i="1"/>
  <c r="A86" i="1"/>
  <c r="A87" i="1"/>
  <c r="A42" i="1"/>
  <c r="C42" i="1"/>
  <c r="C56" i="1"/>
  <c r="C57" i="1"/>
  <c r="C58" i="1"/>
  <c r="A56" i="1"/>
  <c r="A57" i="1"/>
  <c r="A58" i="1"/>
  <c r="C40" i="1"/>
  <c r="C41" i="1"/>
  <c r="C43" i="1"/>
  <c r="A40" i="1"/>
  <c r="A41" i="1"/>
  <c r="A43" i="1"/>
  <c r="B59" i="1" l="1"/>
  <c r="B33" i="1"/>
  <c r="B25" i="1"/>
  <c r="C78" i="1"/>
  <c r="A78" i="1"/>
  <c r="C18" i="1" l="1"/>
  <c r="C19" i="1"/>
  <c r="C20" i="1"/>
  <c r="C21" i="1"/>
  <c r="A17" i="1"/>
  <c r="A18" i="1"/>
  <c r="A19" i="1"/>
  <c r="A20" i="1"/>
  <c r="A21" i="1"/>
  <c r="A63" i="1" l="1"/>
  <c r="C63" i="1"/>
  <c r="B66" i="1"/>
  <c r="C14" i="1"/>
  <c r="C15" i="1"/>
  <c r="C16" i="1"/>
  <c r="C17" i="1"/>
  <c r="A14" i="1"/>
  <c r="A15" i="1"/>
  <c r="A16" i="1"/>
  <c r="C30" i="1"/>
  <c r="A30" i="1"/>
  <c r="C37" i="1"/>
  <c r="C38" i="1"/>
  <c r="C39" i="1"/>
  <c r="A37" i="1"/>
  <c r="A38" i="1"/>
  <c r="A39" i="1"/>
  <c r="C76" i="1"/>
  <c r="C77" i="1"/>
  <c r="A76" i="1"/>
  <c r="A77" i="1"/>
  <c r="C10" i="1"/>
  <c r="C11" i="1"/>
  <c r="C12" i="1"/>
  <c r="C13" i="1"/>
  <c r="A10" i="1"/>
  <c r="A11" i="1"/>
  <c r="A12" i="1"/>
  <c r="A13" i="1"/>
  <c r="C53" i="1"/>
  <c r="C54" i="1"/>
  <c r="C55" i="1"/>
  <c r="A53" i="1"/>
  <c r="A54" i="1"/>
  <c r="A55" i="1"/>
  <c r="A75" i="1" l="1"/>
  <c r="C75" i="1" l="1"/>
  <c r="C74" i="1" l="1"/>
  <c r="A74" i="1"/>
  <c r="C29" i="1" l="1"/>
  <c r="A29" i="1"/>
  <c r="C73" i="1" l="1"/>
  <c r="A73" i="1"/>
  <c r="C9" i="1"/>
  <c r="A9" i="1"/>
  <c r="A69" i="1" l="1"/>
  <c r="F2" i="3"/>
</calcChain>
</file>

<file path=xl/sharedStrings.xml><?xml version="1.0" encoding="utf-8"?>
<sst xmlns="http://schemas.openxmlformats.org/spreadsheetml/2006/main" count="966" uniqueCount="26">
  <si>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</si>
  <si>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</si>
  <si>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</si>
  <si>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</si>
  <si>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</si>
  <si>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</si>
  <si>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</si>
  <si>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</si>
  <si>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</si>
  <si>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</si>
  <si>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</si>
  <si>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</si>
  <si>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</si>
  <si>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</si>
  <si>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</si>
  <si>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</si>
  <si>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</si>
  <si>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</si>
  <si>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</si>
  <si>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</si>
  <si>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</si>
  <si>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</si>
  <si>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</si>
  <si>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</si>
  <si>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M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</si>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</sst>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22" xfId="0" applyNumberFormat="1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67" zoomScaleNormal="100" workbookViewId="0">
      <selection activeCell="F79" sqref="F79"/>
    </sheetView>
  </sheetViews>
  <sheetFormatPr baseColWidth="10" defaultColWidth="23.42578125" defaultRowHeight="15" x14ac:dyDescent="0.25"/>
  <cols>
    <col min="1" max="1" width="24.7109375" bestFit="1" customWidth="1"/>
    <col min="2" max="2" width="17.28515625" bestFit="1" customWidth="1"/>
    <col min="3" max="3" width="47.5703125" bestFit="1" customWidth="1"/>
    <col min="4" max="4" width="40" customWidth="1"/>
    <col min="5" max="5" width="17.28515625" customWidth="1"/>
    <col min="6" max="6" width="18.85546875" customWidth="1"/>
  </cols>
  <sheetData>
    <row r="1" spans="1:5" ht="22.5" x14ac:dyDescent="0.25">
      <c r="A1" s="59" t="s">
        <v>1</v>
      </c>
      <c r="B1" s="60"/>
      <c r="C1" s="60"/>
      <c r="D1" s="60"/>
      <c r="E1" s="61"/>
    </row>
    <row r="2" spans="1:5" ht="25.5" x14ac:dyDescent="0.25">
      <c r="A2" s="62" t="s">
        <v>0</v>
      </c>
      <c r="B2" s="63"/>
      <c r="C2" s="63"/>
      <c r="D2" s="63"/>
      <c r="E2" s="6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44330.25</v>
      </c>
      <c r="C4" s="1"/>
      <c r="D4" s="1"/>
      <c r="E4" s="11"/>
    </row>
    <row r="5" spans="1:5" ht="18.75" thickBot="1" x14ac:dyDescent="0.3">
      <c r="A5" s="7" t="s">
        <v>3</v>
      </c>
      <c r="B5" s="9">
        <v>44330.708333333336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5" t="s">
        <v>4</v>
      </c>
      <c r="B7" s="66"/>
      <c r="C7" s="66"/>
      <c r="D7" s="66"/>
      <c r="E7" s="6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7" t="str">
        <f>VLOOKUP(B9,'[1]LISTADO ATM'!$A$2:$C$821,3,0)</f>
        <v>DISTRITO NACIONAL</v>
      </c>
      <c r="B9" s="28">
        <v>911</v>
      </c>
      <c r="C9" s="31" t="str">
        <f>VLOOKUP(B9,'[1]LISTADO ATM'!$A$2:$B$821,2,0)</f>
        <v xml:space="preserve">ATM Oficina Venezuela II </v>
      </c>
      <c r="D9" s="16" t="s">
        <v>21</v>
      </c>
      <c r="E9" s="31">
        <v>3335885000</v>
      </c>
    </row>
    <row r="10" spans="1:5" ht="18" x14ac:dyDescent="0.25">
      <c r="A10" s="37" t="str">
        <f>VLOOKUP(B10,'[1]LISTADO ATM'!$A$2:$C$821,3,0)</f>
        <v>SUR</v>
      </c>
      <c r="B10" s="28">
        <v>252</v>
      </c>
      <c r="C10" s="31" t="str">
        <f>VLOOKUP(B10,'[1]LISTADO ATM'!$A$2:$B$821,2,0)</f>
        <v xml:space="preserve">ATM Banco Agrícola (Barahona) </v>
      </c>
      <c r="D10" s="16" t="s">
        <v>21</v>
      </c>
      <c r="E10" s="31">
        <v>3335886326</v>
      </c>
    </row>
    <row r="11" spans="1:5" ht="18" x14ac:dyDescent="0.25">
      <c r="A11" s="37" t="str">
        <f>VLOOKUP(B11,'[1]LISTADO ATM'!$A$2:$C$821,3,0)</f>
        <v>DISTRITO NACIONAL</v>
      </c>
      <c r="B11" s="28">
        <v>24</v>
      </c>
      <c r="C11" s="31" t="str">
        <f>VLOOKUP(B11,'[1]LISTADO ATM'!$A$2:$B$821,2,0)</f>
        <v xml:space="preserve">ATM Oficina Eusebio Manzueta </v>
      </c>
      <c r="D11" s="16" t="s">
        <v>21</v>
      </c>
      <c r="E11" s="31">
        <v>3335886433</v>
      </c>
    </row>
    <row r="12" spans="1:5" ht="18" x14ac:dyDescent="0.25">
      <c r="A12" s="37" t="str">
        <f>VLOOKUP(B12,'[1]LISTADO ATM'!$A$2:$C$821,3,0)</f>
        <v>DISTRITO NACIONAL</v>
      </c>
      <c r="B12" s="28">
        <v>813</v>
      </c>
      <c r="C12" s="31" t="str">
        <f>VLOOKUP(B12,'[1]LISTADO ATM'!$A$2:$B$821,2,0)</f>
        <v>ATM Oficina Occidental Mall</v>
      </c>
      <c r="D12" s="16" t="s">
        <v>21</v>
      </c>
      <c r="E12" s="31">
        <v>3335886432</v>
      </c>
    </row>
    <row r="13" spans="1:5" ht="18" x14ac:dyDescent="0.25">
      <c r="A13" s="37" t="str">
        <f>VLOOKUP(B13,'[1]LISTADO ATM'!$A$2:$C$821,3,0)</f>
        <v>DISTRITO NACIONAL</v>
      </c>
      <c r="B13" s="28">
        <v>745</v>
      </c>
      <c r="C13" s="31" t="str">
        <f>VLOOKUP(B13,'[1]LISTADO ATM'!$A$2:$B$821,2,0)</f>
        <v xml:space="preserve">ATM Oficina Ave. Duarte </v>
      </c>
      <c r="D13" s="16" t="s">
        <v>21</v>
      </c>
      <c r="E13" s="31">
        <v>3335886516</v>
      </c>
    </row>
    <row r="14" spans="1:5" ht="18" x14ac:dyDescent="0.25">
      <c r="A14" s="37" t="str">
        <f>VLOOKUP(B14,'[1]LISTADO ATM'!$A$2:$C$821,3,0)</f>
        <v>DISTRITO NACIONAL</v>
      </c>
      <c r="B14" s="28">
        <v>515</v>
      </c>
      <c r="C14" s="31" t="str">
        <f>VLOOKUP(B14,'[1]LISTADO ATM'!$A$2:$B$821,2,0)</f>
        <v xml:space="preserve">ATM Oficina Agora Mall I </v>
      </c>
      <c r="D14" s="16" t="s">
        <v>21</v>
      </c>
      <c r="E14" s="31">
        <v>3335886333</v>
      </c>
    </row>
    <row r="15" spans="1:5" ht="18" x14ac:dyDescent="0.25">
      <c r="A15" s="37" t="str">
        <f>VLOOKUP(B15,'[1]LISTADO ATM'!$A$2:$C$821,3,0)</f>
        <v>DISTRITO NACIONAL</v>
      </c>
      <c r="B15" s="28">
        <v>235</v>
      </c>
      <c r="C15" s="31" t="str">
        <f>VLOOKUP(B15,'[1]LISTADO ATM'!$A$2:$B$821,2,0)</f>
        <v xml:space="preserve">ATM Oficina Multicentro La Sirena San Isidro </v>
      </c>
      <c r="D15" s="16" t="s">
        <v>21</v>
      </c>
      <c r="E15" s="31">
        <v>3335884999</v>
      </c>
    </row>
    <row r="16" spans="1:5" ht="18" x14ac:dyDescent="0.25">
      <c r="A16" s="37" t="str">
        <f>VLOOKUP(B16,'[1]LISTADO ATM'!$A$2:$C$821,3,0)</f>
        <v>DISTRITO NACIONAL</v>
      </c>
      <c r="B16" s="28">
        <v>436</v>
      </c>
      <c r="C16" s="31" t="str">
        <f>VLOOKUP(B16,'[1]LISTADO ATM'!$A$2:$B$821,2,0)</f>
        <v xml:space="preserve">ATM Autobanco Torre II </v>
      </c>
      <c r="D16" s="16" t="s">
        <v>21</v>
      </c>
      <c r="E16" s="31">
        <v>3335885877</v>
      </c>
    </row>
    <row r="17" spans="1:6" ht="18" x14ac:dyDescent="0.25">
      <c r="A17" s="37" t="str">
        <f>VLOOKUP(B17,'[1]LISTADO ATM'!$A$2:$C$821,3,0)</f>
        <v>ESTE</v>
      </c>
      <c r="B17" s="28">
        <v>104</v>
      </c>
      <c r="C17" s="31" t="str">
        <f>VLOOKUP(B17,'[1]LISTADO ATM'!$A$2:$B$821,2,0)</f>
        <v xml:space="preserve">ATM Jumbo Higuey </v>
      </c>
      <c r="D17" s="16" t="s">
        <v>21</v>
      </c>
      <c r="E17" s="31">
        <v>3335885645</v>
      </c>
    </row>
    <row r="18" spans="1:6" ht="18" x14ac:dyDescent="0.25">
      <c r="A18" s="37" t="str">
        <f>VLOOKUP(B18,'[1]LISTADO ATM'!$A$2:$C$821,3,0)</f>
        <v>DISTRITO NACIONAL</v>
      </c>
      <c r="B18" s="28">
        <v>486</v>
      </c>
      <c r="C18" s="31" t="str">
        <f>VLOOKUP(B18,'[1]LISTADO ATM'!$A$2:$B$821,2,0)</f>
        <v xml:space="preserve">ATM Olé La Caleta </v>
      </c>
      <c r="D18" s="16" t="s">
        <v>21</v>
      </c>
      <c r="E18" s="31">
        <v>3335886107</v>
      </c>
    </row>
    <row r="19" spans="1:6" ht="18" x14ac:dyDescent="0.25">
      <c r="A19" s="37" t="str">
        <f>VLOOKUP(B19,'[1]LISTADO ATM'!$A$2:$C$821,3,0)</f>
        <v>DISTRITO NACIONAL</v>
      </c>
      <c r="B19" s="28">
        <v>721</v>
      </c>
      <c r="C19" s="31" t="str">
        <f>VLOOKUP(B19,'[1]LISTADO ATM'!$A$2:$B$821,2,0)</f>
        <v xml:space="preserve">ATM Oficina Charles de Gaulle II </v>
      </c>
      <c r="D19" s="16" t="s">
        <v>21</v>
      </c>
      <c r="E19" s="31">
        <v>3335886430</v>
      </c>
    </row>
    <row r="20" spans="1:6" ht="18" x14ac:dyDescent="0.25">
      <c r="A20" s="37" t="str">
        <f>VLOOKUP(B20,'[1]LISTADO ATM'!$A$2:$C$821,3,0)</f>
        <v>NORTE</v>
      </c>
      <c r="B20" s="28">
        <v>333</v>
      </c>
      <c r="C20" s="31" t="str">
        <f>VLOOKUP(B20,'[1]LISTADO ATM'!$A$2:$B$821,2,0)</f>
        <v>ATM Oficina Turey Maimón</v>
      </c>
      <c r="D20" s="16" t="s">
        <v>21</v>
      </c>
      <c r="E20" s="31">
        <v>3335886434</v>
      </c>
    </row>
    <row r="21" spans="1:6" ht="18" x14ac:dyDescent="0.25">
      <c r="A21" s="37" t="str">
        <f>VLOOKUP(B21,'[1]LISTADO ATM'!$A$2:$C$821,3,0)</f>
        <v>DISTRITO NACIONAL</v>
      </c>
      <c r="B21" s="28">
        <v>717</v>
      </c>
      <c r="C21" s="31" t="str">
        <f>VLOOKUP(B21,'[1]LISTADO ATM'!$A$2:$B$821,2,0)</f>
        <v xml:space="preserve">ATM Oficina Los Alcarrizos </v>
      </c>
      <c r="D21" s="16" t="s">
        <v>21</v>
      </c>
      <c r="E21" s="31">
        <v>3335886120</v>
      </c>
    </row>
    <row r="22" spans="1:6" ht="18" x14ac:dyDescent="0.25">
      <c r="A22" s="37"/>
      <c r="B22" s="28"/>
      <c r="C22" s="33"/>
      <c r="D22" s="16"/>
      <c r="E22" s="31"/>
    </row>
    <row r="23" spans="1:6" ht="18" x14ac:dyDescent="0.25">
      <c r="A23" s="37"/>
      <c r="B23" s="28"/>
      <c r="C23" s="33"/>
      <c r="D23" s="16"/>
      <c r="E23" s="31"/>
    </row>
    <row r="24" spans="1:6" ht="18" x14ac:dyDescent="0.25">
      <c r="A24" s="37"/>
      <c r="B24" s="28"/>
      <c r="C24" s="33"/>
      <c r="D24" s="16"/>
      <c r="E24" s="31"/>
    </row>
    <row r="25" spans="1:6" ht="18.75" thickBot="1" x14ac:dyDescent="0.3">
      <c r="A25" s="3" t="s">
        <v>11</v>
      </c>
      <c r="B25" s="38">
        <f>COUNT(B9:B21)</f>
        <v>13</v>
      </c>
      <c r="C25" s="68"/>
      <c r="D25" s="69"/>
      <c r="E25" s="70"/>
    </row>
    <row r="26" spans="1:6" x14ac:dyDescent="0.25">
      <c r="B26" s="5"/>
      <c r="E26" s="5"/>
    </row>
    <row r="27" spans="1:6" ht="18" x14ac:dyDescent="0.25">
      <c r="A27" s="65" t="s">
        <v>16</v>
      </c>
      <c r="B27" s="66"/>
      <c r="C27" s="66"/>
      <c r="D27" s="66"/>
      <c r="E27" s="67"/>
    </row>
    <row r="28" spans="1:6" ht="18" x14ac:dyDescent="0.25">
      <c r="A28" s="2" t="s">
        <v>5</v>
      </c>
      <c r="B28" s="2" t="s">
        <v>6</v>
      </c>
      <c r="C28" s="2" t="s">
        <v>7</v>
      </c>
      <c r="D28" s="2" t="s">
        <v>8</v>
      </c>
      <c r="E28" s="2" t="s">
        <v>9</v>
      </c>
    </row>
    <row r="29" spans="1:6" ht="18" x14ac:dyDescent="0.25">
      <c r="A29" s="19" t="str">
        <f>VLOOKUP(B29,'[1]LISTADO ATM'!$A$2:$C$821,3,0)</f>
        <v>DISTRITO NACIONAL</v>
      </c>
      <c r="B29" s="28">
        <v>85</v>
      </c>
      <c r="C29" s="33" t="str">
        <f>VLOOKUP(B29,'[1]LISTADO ATM'!$A$2:$B$821,2,0)</f>
        <v xml:space="preserve">ATM Oficina San Isidro (Fuerza Aérea) </v>
      </c>
      <c r="D29" s="16" t="s">
        <v>20</v>
      </c>
      <c r="E29" s="31">
        <v>3335886372</v>
      </c>
    </row>
    <row r="30" spans="1:6" ht="18" x14ac:dyDescent="0.25">
      <c r="A30" s="19" t="str">
        <f>VLOOKUP(B30,'[1]LISTADO ATM'!$A$2:$C$821,3,0)</f>
        <v>ESTE</v>
      </c>
      <c r="B30" s="28">
        <v>912</v>
      </c>
      <c r="C30" s="33" t="str">
        <f>VLOOKUP(B30,'[1]LISTADO ATM'!$A$2:$B$821,2,0)</f>
        <v xml:space="preserve">ATM Oficina San Pedro II </v>
      </c>
      <c r="D30" s="16" t="s">
        <v>20</v>
      </c>
      <c r="E30" s="31">
        <v>3335886405</v>
      </c>
      <c r="F30" t="s">
        <v>24</v>
      </c>
    </row>
    <row r="31" spans="1:6" ht="18" x14ac:dyDescent="0.25">
      <c r="A31" s="19"/>
      <c r="B31" s="28"/>
      <c r="C31" s="71"/>
      <c r="D31" s="16"/>
      <c r="E31" s="31"/>
    </row>
    <row r="32" spans="1:6" ht="18" x14ac:dyDescent="0.25">
      <c r="A32" s="19"/>
      <c r="B32" s="28"/>
      <c r="C32" s="71"/>
      <c r="D32" s="16"/>
      <c r="E32" s="31"/>
    </row>
    <row r="33" spans="1:6" ht="18.75" thickBot="1" x14ac:dyDescent="0.3">
      <c r="A33" s="3" t="s">
        <v>11</v>
      </c>
      <c r="B33" s="38">
        <f>COUNT(B29:B30)</f>
        <v>2</v>
      </c>
      <c r="C33" s="56"/>
      <c r="D33" s="57"/>
      <c r="E33" s="58"/>
    </row>
    <row r="34" spans="1:6" ht="15.75" thickBot="1" x14ac:dyDescent="0.3">
      <c r="B34" s="5"/>
      <c r="E34" s="5"/>
    </row>
    <row r="35" spans="1:6" ht="18.75" thickBot="1" x14ac:dyDescent="0.3">
      <c r="A35" s="51" t="s">
        <v>14</v>
      </c>
      <c r="B35" s="52"/>
      <c r="C35" s="52"/>
      <c r="D35" s="52"/>
      <c r="E35" s="53"/>
    </row>
    <row r="36" spans="1:6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6" ht="18" x14ac:dyDescent="0.25">
      <c r="A37" s="28" t="str">
        <f>VLOOKUP(B37,'[1]LISTADO ATM'!$A$2:$C$821,3,0)</f>
        <v>ESTE</v>
      </c>
      <c r="B37" s="28">
        <v>16</v>
      </c>
      <c r="C37" s="28" t="str">
        <f>VLOOKUP(B37,'[1]LISTADO ATM'!$A$2:$B$821,2,0)</f>
        <v>ATM Estación Texaco Sabana de la Mar</v>
      </c>
      <c r="D37" s="15" t="s">
        <v>10</v>
      </c>
      <c r="E37" s="34">
        <v>3335886982</v>
      </c>
      <c r="F37" t="s">
        <v>24</v>
      </c>
    </row>
    <row r="38" spans="1:6" ht="18" x14ac:dyDescent="0.25">
      <c r="A38" s="28" t="str">
        <f>VLOOKUP(B38,'[1]LISTADO ATM'!$A$2:$C$821,3,0)</f>
        <v>DISTRITO NACIONAL</v>
      </c>
      <c r="B38" s="28">
        <v>949</v>
      </c>
      <c r="C38" s="28" t="str">
        <f>VLOOKUP(B38,'[1]LISTADO ATM'!$A$2:$B$821,2,0)</f>
        <v xml:space="preserve">ATM S/M Bravo San Isidro Coral Mall </v>
      </c>
      <c r="D38" s="15" t="s">
        <v>10</v>
      </c>
      <c r="E38" s="34">
        <v>3335887279</v>
      </c>
    </row>
    <row r="39" spans="1:6" ht="18" x14ac:dyDescent="0.25">
      <c r="A39" s="28" t="str">
        <f>VLOOKUP(B39,'[1]LISTADO ATM'!$A$2:$C$821,3,0)</f>
        <v>NORTE</v>
      </c>
      <c r="B39" s="28">
        <v>63</v>
      </c>
      <c r="C39" s="28" t="str">
        <f>VLOOKUP(B39,'[1]LISTADO ATM'!$A$2:$B$821,2,0)</f>
        <v xml:space="preserve">ATM Oficina Villa Vásquez (Montecristi) </v>
      </c>
      <c r="D39" s="15" t="s">
        <v>10</v>
      </c>
      <c r="E39" s="34">
        <v>3335887639</v>
      </c>
      <c r="F39" t="s">
        <v>24</v>
      </c>
    </row>
    <row r="40" spans="1:6" ht="18" x14ac:dyDescent="0.25">
      <c r="A40" s="28" t="str">
        <f>VLOOKUP(B40,'[1]LISTADO ATM'!$A$2:$C$821,3,0)</f>
        <v>SUR</v>
      </c>
      <c r="B40" s="28">
        <v>783</v>
      </c>
      <c r="C40" s="28" t="str">
        <f>VLOOKUP(B40,'[1]LISTADO ATM'!$A$2:$B$821,2,0)</f>
        <v xml:space="preserve">ATM Autobanco Alfa y Omega (Barahona) </v>
      </c>
      <c r="D40" s="15" t="s">
        <v>10</v>
      </c>
      <c r="E40" s="34">
        <v>3335887698</v>
      </c>
    </row>
    <row r="41" spans="1:6" ht="18" x14ac:dyDescent="0.25">
      <c r="A41" s="28" t="str">
        <f>VLOOKUP(B41,'[1]LISTADO ATM'!$A$2:$C$821,3,0)</f>
        <v>ESTE</v>
      </c>
      <c r="B41" s="28">
        <v>660</v>
      </c>
      <c r="C41" s="28" t="str">
        <f>VLOOKUP(B41,'[1]LISTADO ATM'!$A$2:$B$821,2,0)</f>
        <v>ATM Oficina Romana Norte II</v>
      </c>
      <c r="D41" s="15" t="s">
        <v>10</v>
      </c>
      <c r="E41" s="34">
        <v>3335887699</v>
      </c>
    </row>
    <row r="42" spans="1:6" ht="18" x14ac:dyDescent="0.25">
      <c r="A42" s="28" t="str">
        <f>VLOOKUP(B42,'[1]LISTADO ATM'!$A$2:$C$821,3,0)</f>
        <v>ESTE</v>
      </c>
      <c r="B42" s="28">
        <v>268</v>
      </c>
      <c r="C42" s="28" t="str">
        <f>VLOOKUP(B42,'[1]LISTADO ATM'!$A$2:$B$821,2,0)</f>
        <v xml:space="preserve">ATM Autobanco La Altagracia (Higuey) </v>
      </c>
      <c r="D42" s="15" t="s">
        <v>10</v>
      </c>
      <c r="E42" s="34">
        <v>3335887700</v>
      </c>
      <c r="F42" t="s">
        <v>24</v>
      </c>
    </row>
    <row r="43" spans="1:6" ht="18" x14ac:dyDescent="0.25">
      <c r="A43" s="28" t="str">
        <f>VLOOKUP(B43,'[1]LISTADO ATM'!$A$2:$C$821,3,0)</f>
        <v>DISTRITO NACIONAL</v>
      </c>
      <c r="B43" s="28">
        <v>918</v>
      </c>
      <c r="C43" s="28" t="str">
        <f>VLOOKUP(B43,'[1]LISTADO ATM'!$A$2:$B$821,2,0)</f>
        <v xml:space="preserve">ATM S/M Liverpool de la Jacobo Majluta </v>
      </c>
      <c r="D43" s="15" t="s">
        <v>10</v>
      </c>
      <c r="E43" s="34">
        <v>3335887702</v>
      </c>
    </row>
    <row r="44" spans="1:6" ht="18" x14ac:dyDescent="0.25">
      <c r="A44" s="28" t="str">
        <f>VLOOKUP(B44,'[1]LISTADO ATM'!$A$2:$C$821,3,0)</f>
        <v>DISTRITO NACIONAL</v>
      </c>
      <c r="B44" s="28">
        <v>192</v>
      </c>
      <c r="C44" s="28" t="str">
        <f>VLOOKUP(B44,'[1]LISTADO ATM'!$A$2:$B$821,2,0)</f>
        <v xml:space="preserve">ATM Autobanco Luperón II </v>
      </c>
      <c r="D44" s="15" t="s">
        <v>10</v>
      </c>
      <c r="E44" s="34">
        <v>3335887704</v>
      </c>
    </row>
    <row r="45" spans="1:6" ht="18" x14ac:dyDescent="0.25">
      <c r="A45" s="28" t="str">
        <f>VLOOKUP(B45,'[1]LISTADO ATM'!$A$2:$C$821,3,0)</f>
        <v>DISTRITO NACIONAL</v>
      </c>
      <c r="B45" s="28">
        <v>441</v>
      </c>
      <c r="C45" s="28" t="str">
        <f>VLOOKUP(B45,'[1]LISTADO ATM'!$A$2:$B$821,2,0)</f>
        <v>ATM Estacion de Servicio Romulo Betancour</v>
      </c>
      <c r="D45" s="15" t="s">
        <v>10</v>
      </c>
      <c r="E45" s="34">
        <v>3335887707</v>
      </c>
    </row>
    <row r="46" spans="1:6" ht="18" x14ac:dyDescent="0.25">
      <c r="A46" s="28" t="str">
        <f>VLOOKUP(B46,'[1]LISTADO ATM'!$A$2:$C$821,3,0)</f>
        <v>DISTRITO NACIONAL</v>
      </c>
      <c r="B46" s="28">
        <v>438</v>
      </c>
      <c r="C46" s="28" t="str">
        <f>VLOOKUP(B46,'[1]LISTADO ATM'!$A$2:$B$821,2,0)</f>
        <v xml:space="preserve">ATM Autobanco Torre IV </v>
      </c>
      <c r="D46" s="15" t="s">
        <v>10</v>
      </c>
      <c r="E46" s="34">
        <v>3335887709</v>
      </c>
    </row>
    <row r="47" spans="1:6" ht="18" x14ac:dyDescent="0.25">
      <c r="A47" s="28" t="e">
        <f>VLOOKUP(B47,'[1]LISTADO ATM'!$A$2:$C$821,3,0)</f>
        <v>#N/A</v>
      </c>
      <c r="B47" s="28"/>
      <c r="C47" s="28" t="e">
        <f>VLOOKUP(B47,'[1]LISTADO ATM'!$A$2:$B$821,2,0)</f>
        <v>#N/A</v>
      </c>
      <c r="D47" s="72"/>
      <c r="E47" s="34"/>
    </row>
    <row r="48" spans="1:6" ht="18" x14ac:dyDescent="0.25">
      <c r="A48" s="28" t="e">
        <f>VLOOKUP(B48,'[1]LISTADO ATM'!$A$2:$C$821,3,0)</f>
        <v>#N/A</v>
      </c>
      <c r="B48" s="28"/>
      <c r="C48" s="28" t="e">
        <f>VLOOKUP(B48,'[1]LISTADO ATM'!$A$2:$B$821,2,0)</f>
        <v>#N/A</v>
      </c>
      <c r="D48" s="72"/>
      <c r="E48" s="34"/>
    </row>
    <row r="49" spans="1:5" ht="18.75" thickBot="1" x14ac:dyDescent="0.3">
      <c r="A49" s="32" t="s">
        <v>11</v>
      </c>
      <c r="B49" s="38">
        <f>COUNT(B37:B46)</f>
        <v>10</v>
      </c>
      <c r="C49" s="14"/>
      <c r="D49" s="14"/>
      <c r="E49" s="14"/>
    </row>
    <row r="50" spans="1:5" ht="15.75" thickBot="1" x14ac:dyDescent="0.3">
      <c r="B50" s="5"/>
      <c r="E50" s="5"/>
    </row>
    <row r="51" spans="1:5" ht="18.75" thickBot="1" x14ac:dyDescent="0.3">
      <c r="A51" s="51" t="s">
        <v>22</v>
      </c>
      <c r="B51" s="52"/>
      <c r="C51" s="52"/>
      <c r="D51" s="52"/>
      <c r="E51" s="53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5" ht="18" x14ac:dyDescent="0.25">
      <c r="A53" s="19" t="str">
        <f>VLOOKUP(B53,'[1]LISTADO ATM'!$A$2:$C$821,3,0)</f>
        <v>DISTRITO NACIONAL</v>
      </c>
      <c r="B53" s="28">
        <v>563</v>
      </c>
      <c r="C53" s="31" t="str">
        <f>VLOOKUP(B53,'[1]LISTADO ATM'!$A$2:$B$821,2,0)</f>
        <v xml:space="preserve">ATM Base Aérea San Isidro </v>
      </c>
      <c r="D53" s="28" t="s">
        <v>19</v>
      </c>
      <c r="E53" s="34">
        <v>3335887230</v>
      </c>
    </row>
    <row r="54" spans="1:5" ht="18" x14ac:dyDescent="0.25">
      <c r="A54" s="19" t="str">
        <f>VLOOKUP(B54,'[1]LISTADO ATM'!$A$2:$C$821,3,0)</f>
        <v>NORTE</v>
      </c>
      <c r="B54" s="28">
        <v>799</v>
      </c>
      <c r="C54" s="31" t="str">
        <f>VLOOKUP(B54,'[1]LISTADO ATM'!$A$2:$B$821,2,0)</f>
        <v xml:space="preserve">ATM Clínica Corominas (Santiago) </v>
      </c>
      <c r="D54" s="28" t="s">
        <v>19</v>
      </c>
      <c r="E54" s="34">
        <v>3335887268</v>
      </c>
    </row>
    <row r="55" spans="1:5" ht="18" x14ac:dyDescent="0.25">
      <c r="A55" s="19" t="str">
        <f>VLOOKUP(B55,'[1]LISTADO ATM'!$A$2:$C$821,3,0)</f>
        <v>ESTE</v>
      </c>
      <c r="B55" s="28">
        <v>213</v>
      </c>
      <c r="C55" s="31" t="str">
        <f>VLOOKUP(B55,'[1]LISTADO ATM'!$A$2:$B$821,2,0)</f>
        <v xml:space="preserve">ATM Almacenes Iberia (La Romana) </v>
      </c>
      <c r="D55" s="28" t="s">
        <v>19</v>
      </c>
      <c r="E55" s="34">
        <v>3335887638</v>
      </c>
    </row>
    <row r="56" spans="1:5" ht="18" x14ac:dyDescent="0.25">
      <c r="A56" s="19" t="e">
        <f>VLOOKUP(B56,'[1]LISTADO ATM'!$A$2:$C$821,3,0)</f>
        <v>#N/A</v>
      </c>
      <c r="B56" s="28"/>
      <c r="C56" s="31" t="e">
        <f>VLOOKUP(B56,'[1]LISTADO ATM'!$A$2:$B$821,2,0)</f>
        <v>#N/A</v>
      </c>
      <c r="D56" s="28"/>
      <c r="E56" s="31"/>
    </row>
    <row r="57" spans="1:5" ht="18" x14ac:dyDescent="0.25">
      <c r="A57" s="19" t="e">
        <f>VLOOKUP(B57,'[1]LISTADO ATM'!$A$2:$C$821,3,0)</f>
        <v>#N/A</v>
      </c>
      <c r="B57" s="28"/>
      <c r="C57" s="31" t="e">
        <f>VLOOKUP(B57,'[1]LISTADO ATM'!$A$2:$B$821,2,0)</f>
        <v>#N/A</v>
      </c>
      <c r="D57" s="28"/>
      <c r="E57" s="31"/>
    </row>
    <row r="58" spans="1:5" ht="18" x14ac:dyDescent="0.25">
      <c r="A58" s="19" t="e">
        <f>VLOOKUP(B58,'[1]LISTADO ATM'!$A$2:$C$821,3,0)</f>
        <v>#N/A</v>
      </c>
      <c r="B58" s="28"/>
      <c r="C58" s="31" t="e">
        <f>VLOOKUP(B58,'[1]LISTADO ATM'!$A$2:$B$821,2,0)</f>
        <v>#N/A</v>
      </c>
      <c r="D58" s="28"/>
      <c r="E58" s="31"/>
    </row>
    <row r="59" spans="1:5" ht="18.75" thickBot="1" x14ac:dyDescent="0.3">
      <c r="A59" s="3"/>
      <c r="B59" s="38">
        <f>COUNT(B53:B55)</f>
        <v>3</v>
      </c>
      <c r="C59" s="14"/>
      <c r="D59" s="39"/>
      <c r="E59" s="40"/>
    </row>
    <row r="60" spans="1:5" ht="15.75" thickBot="1" x14ac:dyDescent="0.3">
      <c r="B60" s="5"/>
      <c r="E60" s="5"/>
    </row>
    <row r="61" spans="1:5" ht="18" x14ac:dyDescent="0.25">
      <c r="A61" s="46" t="s">
        <v>13</v>
      </c>
      <c r="B61" s="47"/>
      <c r="C61" s="47"/>
      <c r="D61" s="47"/>
      <c r="E61" s="48"/>
    </row>
    <row r="62" spans="1:5" ht="18" x14ac:dyDescent="0.25">
      <c r="A62" s="2" t="s">
        <v>5</v>
      </c>
      <c r="B62" s="2" t="s">
        <v>6</v>
      </c>
      <c r="C62" s="4" t="s">
        <v>7</v>
      </c>
      <c r="D62" s="18" t="s">
        <v>8</v>
      </c>
      <c r="E62" s="12" t="s">
        <v>9</v>
      </c>
    </row>
    <row r="63" spans="1:5" ht="18" x14ac:dyDescent="0.25">
      <c r="A63" s="19" t="str">
        <f>VLOOKUP(B63,'[1]LISTADO ATM'!$A$2:$C$821,3,0)</f>
        <v>DISTRITO NACIONAL</v>
      </c>
      <c r="B63" s="28">
        <v>793</v>
      </c>
      <c r="C63" s="31" t="str">
        <f>VLOOKUP(B63,'[1]LISTADO ATM'!$A$2:$B$821,2,0)</f>
        <v xml:space="preserve">ATM Centro de Caja Agora Mall </v>
      </c>
      <c r="D63" s="41" t="s">
        <v>25</v>
      </c>
      <c r="E63" s="31">
        <v>3335887383</v>
      </c>
    </row>
    <row r="64" spans="1:5" ht="18" x14ac:dyDescent="0.25">
      <c r="A64" s="19"/>
      <c r="B64" s="28"/>
      <c r="C64" s="73"/>
      <c r="D64" s="41"/>
      <c r="E64" s="31"/>
    </row>
    <row r="65" spans="1:5" ht="18" x14ac:dyDescent="0.25">
      <c r="A65" s="19"/>
      <c r="B65" s="28"/>
      <c r="C65" s="73"/>
      <c r="D65" s="41"/>
      <c r="E65" s="31"/>
    </row>
    <row r="66" spans="1:5" ht="18.75" thickBot="1" x14ac:dyDescent="0.3">
      <c r="A66" s="3" t="s">
        <v>11</v>
      </c>
      <c r="B66" s="38">
        <f>COUNT(B63:B63)</f>
        <v>1</v>
      </c>
      <c r="C66" s="14"/>
      <c r="D66" s="17"/>
      <c r="E66" s="17"/>
    </row>
    <row r="67" spans="1:5" ht="15.75" thickBot="1" x14ac:dyDescent="0.3">
      <c r="B67" s="5"/>
      <c r="E67" s="5"/>
    </row>
    <row r="68" spans="1:5" ht="18.75" thickBot="1" x14ac:dyDescent="0.3">
      <c r="A68" s="49" t="s">
        <v>12</v>
      </c>
      <c r="B68" s="50"/>
      <c r="C68" t="s">
        <v>18</v>
      </c>
      <c r="D68" s="5"/>
      <c r="E68" s="5"/>
    </row>
    <row r="69" spans="1:5" ht="18.75" thickBot="1" x14ac:dyDescent="0.3">
      <c r="A69" s="35">
        <f>+B49+B59+B66</f>
        <v>14</v>
      </c>
      <c r="B69" s="36"/>
    </row>
    <row r="70" spans="1:5" ht="15.75" thickBot="1" x14ac:dyDescent="0.3">
      <c r="B70" s="5"/>
      <c r="E70" s="5"/>
    </row>
    <row r="71" spans="1:5" ht="18.75" thickBot="1" x14ac:dyDescent="0.3">
      <c r="A71" s="51" t="s">
        <v>15</v>
      </c>
      <c r="B71" s="52"/>
      <c r="C71" s="52"/>
      <c r="D71" s="52"/>
      <c r="E71" s="53"/>
    </row>
    <row r="72" spans="1:5" ht="18" x14ac:dyDescent="0.25">
      <c r="A72" s="6" t="s">
        <v>5</v>
      </c>
      <c r="B72" s="12" t="s">
        <v>6</v>
      </c>
      <c r="C72" s="4" t="s">
        <v>7</v>
      </c>
      <c r="D72" s="54" t="s">
        <v>8</v>
      </c>
      <c r="E72" s="55"/>
    </row>
    <row r="73" spans="1:5" ht="18" x14ac:dyDescent="0.25">
      <c r="A73" s="28" t="str">
        <f>VLOOKUP(B73,'[1]LISTADO ATM'!$A$2:$C$821,3,0)</f>
        <v>NORTE</v>
      </c>
      <c r="B73" s="28">
        <v>903</v>
      </c>
      <c r="C73" s="28" t="str">
        <f>VLOOKUP(B73,'[1]LISTADO ATM'!$A$2:$B$821,2,0)</f>
        <v xml:space="preserve">ATM Oficina La Vega Real I </v>
      </c>
      <c r="D73" s="44" t="s">
        <v>17</v>
      </c>
      <c r="E73" s="45"/>
    </row>
    <row r="74" spans="1:5" ht="18" x14ac:dyDescent="0.25">
      <c r="A74" s="28" t="str">
        <f>VLOOKUP(B74,'[1]LISTADO ATM'!$A$2:$C$821,3,0)</f>
        <v>DISTRITO NACIONAL</v>
      </c>
      <c r="B74" s="28">
        <v>577</v>
      </c>
      <c r="C74" s="28" t="str">
        <f>VLOOKUP(B74,'[1]LISTADO ATM'!$A$2:$B$821,2,0)</f>
        <v xml:space="preserve">ATM Olé Ave. Duarte </v>
      </c>
      <c r="D74" s="44" t="s">
        <v>23</v>
      </c>
      <c r="E74" s="45"/>
    </row>
    <row r="75" spans="1:5" ht="18" x14ac:dyDescent="0.25">
      <c r="A75" s="28" t="str">
        <f>VLOOKUP(B75,'[1]LISTADO ATM'!$A$2:$C$821,3,0)</f>
        <v>DISTRITO NACIONAL</v>
      </c>
      <c r="B75" s="28">
        <v>382</v>
      </c>
      <c r="C75" s="28" t="str">
        <f>VLOOKUP(B75,'[1]LISTADO ATM'!$A$2:$B$821,2,0)</f>
        <v>ATM Estación del Metro María Montés</v>
      </c>
      <c r="D75" s="44" t="s">
        <v>17</v>
      </c>
      <c r="E75" s="45"/>
    </row>
    <row r="76" spans="1:5" ht="18" x14ac:dyDescent="0.25">
      <c r="A76" s="28" t="str">
        <f>VLOOKUP(B76,'[1]LISTADO ATM'!$A$2:$C$821,3,0)</f>
        <v>ESTE</v>
      </c>
      <c r="B76" s="28">
        <v>613</v>
      </c>
      <c r="C76" s="28" t="str">
        <f>VLOOKUP(B76,'[1]LISTADO ATM'!$A$2:$B$821,2,0)</f>
        <v xml:space="preserve">ATM Almacenes Zaglul (La Altagracia) </v>
      </c>
      <c r="D76" s="44" t="s">
        <v>23</v>
      </c>
      <c r="E76" s="45"/>
    </row>
    <row r="77" spans="1:5" ht="18" x14ac:dyDescent="0.25">
      <c r="A77" s="28" t="str">
        <f>VLOOKUP(B77,'[1]LISTADO ATM'!$A$2:$C$821,3,0)</f>
        <v>DISTRITO NACIONAL</v>
      </c>
      <c r="B77" s="28">
        <v>39</v>
      </c>
      <c r="C77" s="28" t="str">
        <f>VLOOKUP(B77,'[1]LISTADO ATM'!$A$2:$B$821,2,0)</f>
        <v xml:space="preserve">ATM Oficina Ovando </v>
      </c>
      <c r="D77" s="44" t="s">
        <v>17</v>
      </c>
      <c r="E77" s="45"/>
    </row>
    <row r="78" spans="1:5" ht="18" x14ac:dyDescent="0.25">
      <c r="A78" s="28" t="str">
        <f>VLOOKUP(B78,'[1]LISTADO ATM'!$A$2:$C$821,3,0)</f>
        <v>ESTE</v>
      </c>
      <c r="B78" s="28">
        <v>912</v>
      </c>
      <c r="C78" s="28" t="str">
        <f>VLOOKUP(B78,'[1]LISTADO ATM'!$A$2:$B$821,2,0)</f>
        <v xml:space="preserve">ATM Oficina San Pedro II </v>
      </c>
      <c r="D78" s="44" t="s">
        <v>17</v>
      </c>
      <c r="E78" s="45"/>
    </row>
    <row r="79" spans="1:5" ht="18" x14ac:dyDescent="0.25">
      <c r="A79" s="28" t="str">
        <f>VLOOKUP(B79,'[1]LISTADO ATM'!$A$2:$C$821,3,0)</f>
        <v>DISTRITO NACIONAL</v>
      </c>
      <c r="B79" s="28">
        <v>153</v>
      </c>
      <c r="C79" s="28" t="str">
        <f>VLOOKUP(B79,'[1]LISTADO ATM'!$A$2:$B$821,2,0)</f>
        <v xml:space="preserve">ATM Rehabilitación </v>
      </c>
      <c r="D79" s="44" t="s">
        <v>17</v>
      </c>
      <c r="E79" s="45"/>
    </row>
    <row r="80" spans="1:5" ht="18" x14ac:dyDescent="0.25">
      <c r="A80" s="28" t="str">
        <f>VLOOKUP(B80,'[1]LISTADO ATM'!$A$2:$C$821,3,0)</f>
        <v>NORTE</v>
      </c>
      <c r="B80" s="28">
        <v>198</v>
      </c>
      <c r="C80" s="28" t="str">
        <f>VLOOKUP(B80,'[1]LISTADO ATM'!$A$2:$B$821,2,0)</f>
        <v xml:space="preserve">ATM Almacenes El Encanto  (Santiago) </v>
      </c>
      <c r="D80" s="44" t="s">
        <v>17</v>
      </c>
      <c r="E80" s="45"/>
    </row>
    <row r="81" spans="1:5" ht="18" x14ac:dyDescent="0.25">
      <c r="A81" s="28" t="str">
        <f>VLOOKUP(B81,'[1]LISTADO ATM'!$A$2:$C$821,3,0)</f>
        <v>ESTE</v>
      </c>
      <c r="B81" s="28">
        <v>608</v>
      </c>
      <c r="C81" s="28" t="str">
        <f>VLOOKUP(B81,'[1]LISTADO ATM'!$A$2:$B$821,2,0)</f>
        <v xml:space="preserve">ATM Oficina Jumbo (San Pedro) </v>
      </c>
      <c r="D81" s="44" t="s">
        <v>17</v>
      </c>
      <c r="E81" s="45"/>
    </row>
    <row r="82" spans="1:5" ht="18" x14ac:dyDescent="0.25">
      <c r="A82" s="28" t="str">
        <f>VLOOKUP(B82,'[1]LISTADO ATM'!$A$2:$C$821,3,0)</f>
        <v>ESTE</v>
      </c>
      <c r="B82" s="28">
        <v>612</v>
      </c>
      <c r="C82" s="28" t="str">
        <f>VLOOKUP(B82,'[1]LISTADO ATM'!$A$2:$B$821,2,0)</f>
        <v xml:space="preserve">ATM Plaza Orense (La Romana) </v>
      </c>
      <c r="D82" s="44" t="s">
        <v>17</v>
      </c>
      <c r="E82" s="45"/>
    </row>
    <row r="83" spans="1:5" ht="18" x14ac:dyDescent="0.25">
      <c r="A83" s="28" t="str">
        <f>VLOOKUP(B83,'[1]LISTADO ATM'!$A$2:$C$821,3,0)</f>
        <v>NORTE</v>
      </c>
      <c r="B83" s="28">
        <v>740</v>
      </c>
      <c r="C83" s="28" t="str">
        <f>VLOOKUP(B83,'[1]LISTADO ATM'!$A$2:$B$821,2,0)</f>
        <v xml:space="preserve">ATM EDENORTE (Santiago) </v>
      </c>
      <c r="D83" s="44" t="s">
        <v>17</v>
      </c>
      <c r="E83" s="45"/>
    </row>
    <row r="84" spans="1:5" ht="18" x14ac:dyDescent="0.25">
      <c r="A84" s="28" t="str">
        <f>VLOOKUP(B84,'[1]LISTADO ATM'!$A$2:$C$821,3,0)</f>
        <v>DISTRITO NACIONAL</v>
      </c>
      <c r="B84" s="28">
        <v>961</v>
      </c>
      <c r="C84" s="28" t="str">
        <f>VLOOKUP(B84,'[1]LISTADO ATM'!$A$2:$B$821,2,0)</f>
        <v xml:space="preserve">ATM Listín Diario </v>
      </c>
      <c r="D84" s="44" t="s">
        <v>17</v>
      </c>
      <c r="E84" s="45"/>
    </row>
    <row r="85" spans="1:5" ht="18" x14ac:dyDescent="0.25">
      <c r="A85" s="28" t="str">
        <f>VLOOKUP(B85,'[1]LISTADO ATM'!$A$2:$C$821,3,0)</f>
        <v>DISTRITO NACIONAL</v>
      </c>
      <c r="B85" s="28">
        <v>565</v>
      </c>
      <c r="C85" s="28" t="str">
        <f>VLOOKUP(B85,'[1]LISTADO ATM'!$A$2:$B$821,2,0)</f>
        <v xml:space="preserve">ATM S/M La Cadena Núñez de Cáceres </v>
      </c>
      <c r="D85" s="44" t="s">
        <v>17</v>
      </c>
      <c r="E85" s="45"/>
    </row>
    <row r="86" spans="1:5" ht="18" x14ac:dyDescent="0.25">
      <c r="A86" s="28" t="str">
        <f>VLOOKUP(B86,'[1]LISTADO ATM'!$A$2:$C$821,3,0)</f>
        <v>DISTRITO NACIONAL</v>
      </c>
      <c r="B86" s="28">
        <v>879</v>
      </c>
      <c r="C86" s="28" t="str">
        <f>VLOOKUP(B86,'[1]LISTADO ATM'!$A$2:$B$821,2,0)</f>
        <v xml:space="preserve">ATM Plaza Metropolitana </v>
      </c>
      <c r="D86" s="44" t="s">
        <v>17</v>
      </c>
      <c r="E86" s="45"/>
    </row>
    <row r="87" spans="1:5" ht="18" x14ac:dyDescent="0.25">
      <c r="A87" s="28" t="e">
        <f>VLOOKUP(B87,'[1]LISTADO ATM'!$A$2:$C$821,3,0)</f>
        <v>#N/A</v>
      </c>
      <c r="B87" s="28"/>
      <c r="C87" s="28" t="e">
        <f>VLOOKUP(B87,'[1]LISTADO ATM'!$A$2:$B$821,2,0)</f>
        <v>#N/A</v>
      </c>
      <c r="D87" s="42"/>
      <c r="E87" s="43"/>
    </row>
    <row r="88" spans="1:5" ht="18.75" thickBot="1" x14ac:dyDescent="0.3">
      <c r="A88" s="3"/>
      <c r="B88" s="38">
        <f>COUNT(B73:B86)</f>
        <v>14</v>
      </c>
      <c r="C88" s="29"/>
      <c r="D88" s="29"/>
      <c r="E88" s="30"/>
    </row>
  </sheetData>
  <mergeCells count="26">
    <mergeCell ref="D83:E83"/>
    <mergeCell ref="D84:E84"/>
    <mergeCell ref="D85:E85"/>
    <mergeCell ref="D86:E86"/>
    <mergeCell ref="D80:E80"/>
    <mergeCell ref="D81:E81"/>
    <mergeCell ref="D82:E82"/>
    <mergeCell ref="A51:E51"/>
    <mergeCell ref="C33:E33"/>
    <mergeCell ref="A35:E35"/>
    <mergeCell ref="A1:E1"/>
    <mergeCell ref="A2:E2"/>
    <mergeCell ref="A7:E7"/>
    <mergeCell ref="C25:E25"/>
    <mergeCell ref="A27:E27"/>
    <mergeCell ref="D78:E78"/>
    <mergeCell ref="A61:E61"/>
    <mergeCell ref="A68:B68"/>
    <mergeCell ref="A71:E71"/>
    <mergeCell ref="D72:E72"/>
    <mergeCell ref="D79:E79"/>
    <mergeCell ref="D75:E75"/>
    <mergeCell ref="D74:E74"/>
    <mergeCell ref="D73:E73"/>
    <mergeCell ref="D76:E76"/>
    <mergeCell ref="D77:E77"/>
  </mergeCells>
  <phoneticPr fontId="11" type="noConversion"/>
  <conditionalFormatting sqref="B63:B1048576 B53:B61 B37:B51 B29:B35 B1:B7 B9:B27">
    <cfRule type="duplicateValues" dxfId="26" priority="37"/>
  </conditionalFormatting>
  <conditionalFormatting sqref="E76">
    <cfRule type="duplicateValues" dxfId="25" priority="33"/>
    <cfRule type="duplicateValues" dxfId="24" priority="34"/>
  </conditionalFormatting>
  <conditionalFormatting sqref="E77">
    <cfRule type="duplicateValues" dxfId="23" priority="31"/>
    <cfRule type="duplicateValues" dxfId="22" priority="32"/>
  </conditionalFormatting>
  <conditionalFormatting sqref="E39">
    <cfRule type="duplicateValues" dxfId="21" priority="19"/>
    <cfRule type="duplicateValues" dxfId="20" priority="20"/>
  </conditionalFormatting>
  <conditionalFormatting sqref="E88:E1048576 E1:E7 E49:E51 E9:E27 E29:E35 E37:E38 E53:E75">
    <cfRule type="duplicateValues" dxfId="19" priority="50"/>
    <cfRule type="duplicateValues" dxfId="18" priority="51"/>
  </conditionalFormatting>
  <conditionalFormatting sqref="E40:E42">
    <cfRule type="duplicateValues" dxfId="17" priority="17"/>
    <cfRule type="duplicateValues" dxfId="16" priority="18"/>
  </conditionalFormatting>
  <conditionalFormatting sqref="E43 E48">
    <cfRule type="duplicateValues" dxfId="15" priority="15"/>
    <cfRule type="duplicateValues" dxfId="14" priority="16"/>
  </conditionalFormatting>
  <conditionalFormatting sqref="E87 E78">
    <cfRule type="duplicateValues" dxfId="13" priority="60"/>
    <cfRule type="duplicateValues" dxfId="12" priority="61"/>
  </conditionalFormatting>
  <conditionalFormatting sqref="E44">
    <cfRule type="duplicateValues" dxfId="11" priority="9"/>
    <cfRule type="duplicateValues" dxfId="10" priority="10"/>
  </conditionalFormatting>
  <conditionalFormatting sqref="E45 E47">
    <cfRule type="duplicateValues" dxfId="9" priority="7"/>
    <cfRule type="duplicateValues" dxfId="8" priority="8"/>
  </conditionalFormatting>
  <conditionalFormatting sqref="E79:E84">
    <cfRule type="duplicateValues" dxfId="7" priority="108"/>
    <cfRule type="duplicateValues" dxfId="6" priority="109"/>
  </conditionalFormatting>
  <conditionalFormatting sqref="E46">
    <cfRule type="duplicateValues" dxfId="5" priority="5"/>
    <cfRule type="duplicateValues" dxfId="4" priority="6"/>
  </conditionalFormatting>
  <conditionalFormatting sqref="E85:E8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5" sqref="F25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213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213 903 57 577 315 382 613 39 63 409 715                                                   </v>
      </c>
    </row>
    <row r="3" spans="2:6" x14ac:dyDescent="0.25">
      <c r="B3" s="24">
        <v>903</v>
      </c>
      <c r="C3" s="25" t="s">
        <v>18</v>
      </c>
    </row>
    <row r="4" spans="2:6" x14ac:dyDescent="0.25">
      <c r="B4" s="24">
        <v>57</v>
      </c>
      <c r="C4" s="25" t="s">
        <v>18</v>
      </c>
    </row>
    <row r="5" spans="2:6" x14ac:dyDescent="0.25">
      <c r="B5" s="24">
        <v>577</v>
      </c>
      <c r="C5" s="25" t="s">
        <v>18</v>
      </c>
    </row>
    <row r="6" spans="2:6" x14ac:dyDescent="0.25">
      <c r="B6" s="24">
        <v>315</v>
      </c>
      <c r="C6" s="25" t="s">
        <v>18</v>
      </c>
    </row>
    <row r="7" spans="2:6" x14ac:dyDescent="0.25">
      <c r="B7" s="24">
        <v>382</v>
      </c>
      <c r="C7" s="25" t="s">
        <v>18</v>
      </c>
    </row>
    <row r="8" spans="2:6" x14ac:dyDescent="0.25">
      <c r="B8" s="24">
        <v>613</v>
      </c>
      <c r="C8" s="25" t="s">
        <v>18</v>
      </c>
    </row>
    <row r="9" spans="2:6" x14ac:dyDescent="0.25">
      <c r="B9" s="24">
        <v>39</v>
      </c>
      <c r="C9" s="25" t="s">
        <v>18</v>
      </c>
    </row>
    <row r="10" spans="2:6" x14ac:dyDescent="0.25">
      <c r="B10" s="24">
        <v>63</v>
      </c>
      <c r="C10" s="25" t="s">
        <v>18</v>
      </c>
    </row>
    <row r="11" spans="2:6" x14ac:dyDescent="0.25">
      <c r="B11" s="24">
        <v>409</v>
      </c>
      <c r="C11" s="25" t="s">
        <v>18</v>
      </c>
    </row>
    <row r="12" spans="2:6" x14ac:dyDescent="0.25">
      <c r="B12" s="24">
        <v>715</v>
      </c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2021-05-15T03:41:34Z</dcterms:modified>
</cp:coreProperties>
</file>