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15\"/>
    </mc:Choice>
  </mc:AlternateContent>
  <bookViews>
    <workbookView xWindow="0" yWindow="0" windowWidth="19155" windowHeight="4095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4" i="1" l="1"/>
  <c r="C75" i="1"/>
  <c r="C76" i="1"/>
  <c r="C77" i="1"/>
  <c r="C78" i="1"/>
  <c r="C79" i="1"/>
  <c r="A74" i="1"/>
  <c r="A75" i="1"/>
  <c r="A76" i="1"/>
  <c r="A77" i="1"/>
  <c r="A78" i="1"/>
  <c r="A79" i="1"/>
  <c r="C73" i="1" l="1"/>
  <c r="C70" i="1"/>
  <c r="C71" i="1"/>
  <c r="C72" i="1"/>
  <c r="A70" i="1"/>
  <c r="A71" i="1"/>
  <c r="A72" i="1"/>
  <c r="A73" i="1"/>
  <c r="C113" i="1" l="1"/>
  <c r="C114" i="1"/>
  <c r="C115" i="1"/>
  <c r="C116" i="1"/>
  <c r="C117" i="1"/>
  <c r="C118" i="1"/>
  <c r="C119" i="1"/>
  <c r="C120" i="1"/>
  <c r="C121" i="1"/>
  <c r="A113" i="1"/>
  <c r="A114" i="1"/>
  <c r="A115" i="1"/>
  <c r="A116" i="1"/>
  <c r="A117" i="1"/>
  <c r="A118" i="1"/>
  <c r="A119" i="1"/>
  <c r="A120" i="1"/>
  <c r="A121" i="1"/>
  <c r="A62" i="1" l="1"/>
  <c r="C62" i="1"/>
  <c r="A63" i="1"/>
  <c r="C63" i="1"/>
  <c r="A64" i="1"/>
  <c r="C64" i="1"/>
  <c r="A65" i="1"/>
  <c r="C65" i="1"/>
  <c r="A66" i="1"/>
  <c r="C66" i="1"/>
  <c r="A67" i="1"/>
  <c r="C67" i="1"/>
  <c r="A68" i="1"/>
  <c r="C68" i="1"/>
  <c r="A69" i="1"/>
  <c r="C69" i="1"/>
  <c r="A80" i="1"/>
  <c r="C80" i="1"/>
  <c r="A92" i="1"/>
  <c r="C92" i="1"/>
  <c r="A93" i="1"/>
  <c r="C93" i="1"/>
  <c r="A94" i="1"/>
  <c r="C94" i="1"/>
  <c r="A95" i="1"/>
  <c r="C95" i="1"/>
  <c r="A96" i="1"/>
  <c r="C96" i="1"/>
  <c r="A97" i="1"/>
  <c r="C97" i="1"/>
  <c r="A98" i="1"/>
  <c r="C98" i="1"/>
  <c r="A99" i="1"/>
  <c r="C99" i="1"/>
  <c r="A100" i="1"/>
  <c r="C100" i="1"/>
  <c r="A109" i="1"/>
  <c r="C109" i="1"/>
  <c r="A110" i="1"/>
  <c r="C110" i="1"/>
  <c r="A111" i="1"/>
  <c r="C111" i="1"/>
  <c r="A112" i="1"/>
  <c r="C112" i="1"/>
  <c r="A45" i="1"/>
  <c r="C45" i="1"/>
  <c r="A122" i="1"/>
  <c r="C122" i="1"/>
  <c r="A136" i="1"/>
  <c r="C136" i="1"/>
  <c r="A137" i="1"/>
  <c r="C137" i="1"/>
  <c r="A138" i="1"/>
  <c r="C138" i="1"/>
  <c r="A140" i="1"/>
  <c r="C140" i="1"/>
  <c r="A141" i="1"/>
  <c r="C141" i="1"/>
  <c r="A142" i="1"/>
  <c r="C142" i="1"/>
  <c r="A143" i="1"/>
  <c r="C143" i="1"/>
  <c r="A144" i="1"/>
  <c r="C144" i="1"/>
  <c r="A145" i="1"/>
  <c r="C145" i="1"/>
  <c r="A146" i="1"/>
  <c r="C146" i="1"/>
  <c r="C35" i="1"/>
  <c r="A35" i="1"/>
  <c r="C59" i="1"/>
  <c r="C60" i="1"/>
  <c r="A59" i="1"/>
  <c r="A60" i="1"/>
  <c r="C89" i="1"/>
  <c r="C90" i="1"/>
  <c r="A89" i="1"/>
  <c r="A90" i="1"/>
  <c r="C139" i="1" l="1"/>
  <c r="A139" i="1"/>
  <c r="C33" i="1"/>
  <c r="C34" i="1"/>
  <c r="A34" i="1"/>
  <c r="C55" i="1"/>
  <c r="C56" i="1"/>
  <c r="C57" i="1"/>
  <c r="C58" i="1"/>
  <c r="C61" i="1"/>
  <c r="A56" i="1"/>
  <c r="A57" i="1"/>
  <c r="A58" i="1"/>
  <c r="A61" i="1"/>
  <c r="C25" i="1"/>
  <c r="C26" i="1"/>
  <c r="C27" i="1"/>
  <c r="C28" i="1"/>
  <c r="C29" i="1"/>
  <c r="C30" i="1"/>
  <c r="C31" i="1"/>
  <c r="C32" i="1"/>
  <c r="A26" i="1"/>
  <c r="A27" i="1"/>
  <c r="A28" i="1"/>
  <c r="A29" i="1"/>
  <c r="A30" i="1"/>
  <c r="A31" i="1"/>
  <c r="A32" i="1"/>
  <c r="A33" i="1"/>
  <c r="C21" i="1"/>
  <c r="C22" i="1"/>
  <c r="C23" i="1"/>
  <c r="C24" i="1"/>
  <c r="A21" i="1"/>
  <c r="A22" i="1"/>
  <c r="A23" i="1"/>
  <c r="A24" i="1"/>
  <c r="A25" i="1"/>
  <c r="C51" i="1"/>
  <c r="C52" i="1"/>
  <c r="C53" i="1"/>
  <c r="C54" i="1"/>
  <c r="A52" i="1"/>
  <c r="A53" i="1"/>
  <c r="A54" i="1"/>
  <c r="A55" i="1"/>
  <c r="C15" i="1"/>
  <c r="C16" i="1"/>
  <c r="C17" i="1"/>
  <c r="C18" i="1"/>
  <c r="C19" i="1"/>
  <c r="C20" i="1"/>
  <c r="A15" i="1"/>
  <c r="A16" i="1"/>
  <c r="A17" i="1"/>
  <c r="A18" i="1"/>
  <c r="A19" i="1"/>
  <c r="A20" i="1"/>
  <c r="B101" i="1"/>
  <c r="B81" i="1"/>
  <c r="B147" i="1" l="1"/>
  <c r="B123" i="1"/>
  <c r="B46" i="1"/>
  <c r="A41" i="1"/>
  <c r="A42" i="1"/>
  <c r="A43" i="1"/>
  <c r="A44" i="1"/>
  <c r="C41" i="1"/>
  <c r="C42" i="1"/>
  <c r="C43" i="1"/>
  <c r="C44" i="1"/>
  <c r="B36" i="1"/>
  <c r="C10" i="1"/>
  <c r="C11" i="1"/>
  <c r="C12" i="1"/>
  <c r="C13" i="1"/>
  <c r="C14" i="1"/>
  <c r="A10" i="1"/>
  <c r="A11" i="1"/>
  <c r="A12" i="1"/>
  <c r="A13" i="1"/>
  <c r="A14" i="1"/>
  <c r="C134" i="1"/>
  <c r="C135" i="1"/>
  <c r="C132" i="1"/>
  <c r="C133" i="1"/>
  <c r="A134" i="1"/>
  <c r="A135" i="1"/>
  <c r="A132" i="1"/>
  <c r="A133" i="1"/>
  <c r="A108" i="1"/>
  <c r="C108" i="1"/>
  <c r="A87" i="1"/>
  <c r="A88" i="1"/>
  <c r="A91" i="1"/>
  <c r="C87" i="1"/>
  <c r="C88" i="1"/>
  <c r="C91" i="1"/>
  <c r="A51" i="1"/>
  <c r="C131" i="1" l="1"/>
  <c r="A131" i="1"/>
  <c r="C130" i="1"/>
  <c r="A130" i="1"/>
  <c r="C107" i="1"/>
  <c r="A107" i="1"/>
  <c r="C106" i="1"/>
  <c r="A106" i="1"/>
  <c r="C105" i="1"/>
  <c r="A105" i="1"/>
  <c r="C86" i="1"/>
  <c r="A86" i="1"/>
  <c r="C85" i="1"/>
  <c r="A85" i="1"/>
  <c r="A126" i="1"/>
  <c r="C50" i="1"/>
  <c r="A50" i="1"/>
  <c r="C40" i="1"/>
  <c r="A40" i="1"/>
  <c r="C9" i="1"/>
  <c r="A9" i="1"/>
  <c r="F2" i="3" l="1"/>
</calcChain>
</file>

<file path=xl/sharedStrings.xml><?xml version="1.0" encoding="utf-8"?>
<sst xmlns="http://schemas.openxmlformats.org/spreadsheetml/2006/main" count="1022" uniqueCount="26">
  <si>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</si>
  <si>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</si>
  <si>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</si>
  <si>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</si>
  <si>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</si>
  <si>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</si>
  <si>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</si>
  <si>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</si>
  <si>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</si>
  <si>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</si>
  <si>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</si>
  <si>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</si>
  <si>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</si>
  <si>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</si>
  <si>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</si>
  <si>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</si>
  <si>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</si>
  <si>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</si>
  <si>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</si>
  <si>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</si>
  <si>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</si>
  <si>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 xml:space="preserve">FUERA DE SERVICIO / GAVETAS VACIAS + GAVETAS FALLANDO </t>
  </si>
  <si>
    <t>GAVETA DE DEPOSITO LLENA</t>
  </si>
  <si>
    <t>GAVETA DE RECHAZO LLENA</t>
  </si>
  <si>
    <t>3 Gavetas Vacias</t>
  </si>
  <si>
    <t>1 Gaveta Vacia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</si>
</sst>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4"/>
      <tableStyleElement type="headerRow" dxfId="103"/>
      <tableStyleElement type="totalRow" dxfId="102"/>
      <tableStyleElement type="firstColumn" dxfId="101"/>
      <tableStyleElement type="lastColumn" dxfId="100"/>
      <tableStyleElement type="firstRowStripe" dxfId="99"/>
      <tableStyleElement type="firstColumnStripe" dxfId="9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abSelected="1" topLeftCell="A34" zoomScale="85" zoomScaleNormal="85" workbookViewId="0">
      <selection activeCell="D18" sqref="D18"/>
    </sheetView>
  </sheetViews>
  <sheetFormatPr baseColWidth="10" defaultColWidth="23.42578125" defaultRowHeight="15" x14ac:dyDescent="0.25"/>
  <cols>
    <col min="1" max="1" width="27.140625" customWidth="1"/>
    <col min="2" max="2" width="18.28515625" bestFit="1" customWidth="1"/>
    <col min="3" max="3" width="55" bestFit="1" customWidth="1"/>
    <col min="4" max="4" width="38.42578125" bestFit="1" customWidth="1"/>
    <col min="5" max="5" width="14.5703125" bestFit="1" customWidth="1"/>
    <col min="6" max="6" width="7.7109375" bestFit="1" customWidth="1"/>
  </cols>
  <sheetData>
    <row r="1" spans="1:5" ht="22.5" x14ac:dyDescent="0.25">
      <c r="A1" s="55" t="s">
        <v>1</v>
      </c>
      <c r="B1" s="56"/>
      <c r="C1" s="56"/>
      <c r="D1" s="56"/>
      <c r="E1" s="57"/>
    </row>
    <row r="2" spans="1:5" ht="25.5" x14ac:dyDescent="0.25">
      <c r="A2" s="58" t="s">
        <v>0</v>
      </c>
      <c r="B2" s="59"/>
      <c r="C2" s="59"/>
      <c r="D2" s="59"/>
      <c r="E2" s="60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44331.25</v>
      </c>
      <c r="C4" s="1"/>
      <c r="D4" s="1"/>
      <c r="E4" s="11"/>
    </row>
    <row r="5" spans="1:5" ht="18.75" thickBot="1" x14ac:dyDescent="0.3">
      <c r="A5" s="7" t="s">
        <v>3</v>
      </c>
      <c r="B5" s="9">
        <v>44331.708333333336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1" t="s">
        <v>4</v>
      </c>
      <c r="B7" s="62"/>
      <c r="C7" s="62"/>
      <c r="D7" s="62"/>
      <c r="E7" s="63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37" t="str">
        <f>VLOOKUP(B9,'[1]LISTADO ATM'!$A$2:$C$821,3,0)</f>
        <v>DISTRITO NACIONAL</v>
      </c>
      <c r="B9" s="28">
        <v>914</v>
      </c>
      <c r="C9" s="31" t="str">
        <f>VLOOKUP(B9,'[1]LISTADO ATM'!$A$2:$B$821,2,0)</f>
        <v xml:space="preserve">ATM Clínica Abreu </v>
      </c>
      <c r="D9" s="16" t="s">
        <v>20</v>
      </c>
      <c r="E9" s="34">
        <v>3335887751</v>
      </c>
    </row>
    <row r="10" spans="1:5" ht="18" x14ac:dyDescent="0.25">
      <c r="A10" s="37" t="str">
        <f>VLOOKUP(B10,'[1]LISTADO ATM'!$A$2:$C$821,3,0)</f>
        <v>DISTRITO NACIONAL</v>
      </c>
      <c r="B10" s="28">
        <v>39</v>
      </c>
      <c r="C10" s="31" t="str">
        <f>VLOOKUP(B10,'[1]LISTADO ATM'!$A$2:$B$821,2,0)</f>
        <v xml:space="preserve">ATM Oficina Ovando </v>
      </c>
      <c r="D10" s="16" t="s">
        <v>20</v>
      </c>
      <c r="E10" s="34">
        <v>3335887752</v>
      </c>
    </row>
    <row r="11" spans="1:5" ht="18" x14ac:dyDescent="0.25">
      <c r="A11" s="37" t="str">
        <f>VLOOKUP(B11,'[1]LISTADO ATM'!$A$2:$C$821,3,0)</f>
        <v>SUR</v>
      </c>
      <c r="B11" s="28">
        <v>783</v>
      </c>
      <c r="C11" s="31" t="str">
        <f>VLOOKUP(B11,'[1]LISTADO ATM'!$A$2:$B$821,2,0)</f>
        <v xml:space="preserve">ATM Autobanco Alfa y Omega (Barahona) </v>
      </c>
      <c r="D11" s="16" t="s">
        <v>20</v>
      </c>
      <c r="E11" s="34">
        <v>3335887698</v>
      </c>
    </row>
    <row r="12" spans="1:5" ht="18" x14ac:dyDescent="0.25">
      <c r="A12" s="37" t="str">
        <f>VLOOKUP(B12,'[1]LISTADO ATM'!$A$2:$C$821,3,0)</f>
        <v>ESTE</v>
      </c>
      <c r="B12" s="28">
        <v>293</v>
      </c>
      <c r="C12" s="31" t="str">
        <f>VLOOKUP(B12,'[1]LISTADO ATM'!$A$2:$B$821,2,0)</f>
        <v xml:space="preserve">ATM S/M Nueva Visión (San Pedro) </v>
      </c>
      <c r="D12" s="16" t="s">
        <v>20</v>
      </c>
      <c r="E12" s="31">
        <v>3335887725</v>
      </c>
    </row>
    <row r="13" spans="1:5" ht="18" x14ac:dyDescent="0.25">
      <c r="A13" s="37" t="str">
        <f>VLOOKUP(B13,'[1]LISTADO ATM'!$A$2:$C$821,3,0)</f>
        <v>DISTRITO NACIONAL</v>
      </c>
      <c r="B13" s="28">
        <v>565</v>
      </c>
      <c r="C13" s="31" t="str">
        <f>VLOOKUP(B13,'[1]LISTADO ATM'!$A$2:$B$821,2,0)</f>
        <v xml:space="preserve">ATM S/M La Cadena Núñez de Cáceres </v>
      </c>
      <c r="D13" s="16" t="s">
        <v>20</v>
      </c>
      <c r="E13" s="34">
        <v>3335887795</v>
      </c>
    </row>
    <row r="14" spans="1:5" ht="18" x14ac:dyDescent="0.25">
      <c r="A14" s="37" t="str">
        <f>VLOOKUP(B14,'[1]LISTADO ATM'!$A$2:$C$821,3,0)</f>
        <v>ESTE</v>
      </c>
      <c r="B14" s="28">
        <v>612</v>
      </c>
      <c r="C14" s="31" t="str">
        <f>VLOOKUP(B14,'[1]LISTADO ATM'!$A$2:$B$821,2,0)</f>
        <v xml:space="preserve">ATM Plaza Orense (La Romana) </v>
      </c>
      <c r="D14" s="16" t="s">
        <v>20</v>
      </c>
      <c r="E14" s="34">
        <v>3335887786</v>
      </c>
    </row>
    <row r="15" spans="1:5" ht="18" x14ac:dyDescent="0.25">
      <c r="A15" s="37" t="str">
        <f>VLOOKUP(B15,'[1]LISTADO ATM'!$A$2:$C$821,3,0)</f>
        <v>ESTE</v>
      </c>
      <c r="B15" s="28">
        <v>219</v>
      </c>
      <c r="C15" s="31" t="str">
        <f>VLOOKUP(B15,'[1]LISTADO ATM'!$A$2:$B$821,2,0)</f>
        <v xml:space="preserve">ATM Oficina La Altagracia (Higuey) </v>
      </c>
      <c r="D15" s="16" t="s">
        <v>20</v>
      </c>
      <c r="E15" s="34">
        <v>3335887770</v>
      </c>
    </row>
    <row r="16" spans="1:5" ht="18" x14ac:dyDescent="0.25">
      <c r="A16" s="37" t="str">
        <f>VLOOKUP(B16,'[1]LISTADO ATM'!$A$2:$C$821,3,0)</f>
        <v>DISTRITO NACIONAL</v>
      </c>
      <c r="B16" s="28">
        <v>438</v>
      </c>
      <c r="C16" s="31" t="str">
        <f>VLOOKUP(B16,'[1]LISTADO ATM'!$A$2:$B$821,2,0)</f>
        <v xml:space="preserve">ATM Autobanco Torre IV </v>
      </c>
      <c r="D16" s="16" t="s">
        <v>20</v>
      </c>
      <c r="E16" s="34">
        <v>3335887709</v>
      </c>
    </row>
    <row r="17" spans="1:5" ht="18" x14ac:dyDescent="0.25">
      <c r="A17" s="37" t="str">
        <f>VLOOKUP(B17,'[1]LISTADO ATM'!$A$2:$C$821,3,0)</f>
        <v>DISTRITO NACIONAL</v>
      </c>
      <c r="B17" s="28">
        <v>192</v>
      </c>
      <c r="C17" s="31" t="str">
        <f>VLOOKUP(B17,'[1]LISTADO ATM'!$A$2:$B$821,2,0)</f>
        <v xml:space="preserve">ATM Autobanco Luperón II </v>
      </c>
      <c r="D17" s="16" t="s">
        <v>20</v>
      </c>
      <c r="E17" s="34">
        <v>3335887704</v>
      </c>
    </row>
    <row r="18" spans="1:5" ht="18" x14ac:dyDescent="0.25">
      <c r="A18" s="37" t="str">
        <f>VLOOKUP(B18,'[1]LISTADO ATM'!$A$2:$C$821,3,0)</f>
        <v>ESTE</v>
      </c>
      <c r="B18" s="28">
        <v>268</v>
      </c>
      <c r="C18" s="31" t="str">
        <f>VLOOKUP(B18,'[1]LISTADO ATM'!$A$2:$B$821,2,0)</f>
        <v xml:space="preserve">ATM Autobanco La Altagracia (Higuey) </v>
      </c>
      <c r="D18" s="16" t="s">
        <v>20</v>
      </c>
      <c r="E18" s="34">
        <v>3335887700</v>
      </c>
    </row>
    <row r="19" spans="1:5" ht="18" x14ac:dyDescent="0.25">
      <c r="A19" s="37" t="str">
        <f>VLOOKUP(B19,'[1]LISTADO ATM'!$A$2:$C$821,3,0)</f>
        <v>NORTE</v>
      </c>
      <c r="B19" s="28">
        <v>290</v>
      </c>
      <c r="C19" s="31" t="str">
        <f>VLOOKUP(B19,'[1]LISTADO ATM'!$A$2:$B$821,2,0)</f>
        <v xml:space="preserve">ATM Oficina San Francisco de Macorís </v>
      </c>
      <c r="D19" s="16" t="s">
        <v>20</v>
      </c>
      <c r="E19" s="31">
        <v>3335887728</v>
      </c>
    </row>
    <row r="20" spans="1:5" ht="18" x14ac:dyDescent="0.25">
      <c r="A20" s="37" t="str">
        <f>VLOOKUP(B20,'[1]LISTADO ATM'!$A$2:$C$821,3,0)</f>
        <v>ESTE</v>
      </c>
      <c r="B20" s="28">
        <v>213</v>
      </c>
      <c r="C20" s="31" t="str">
        <f>VLOOKUP(B20,'[1]LISTADO ATM'!$A$2:$B$821,2,0)</f>
        <v xml:space="preserve">ATM Almacenes Iberia (La Romana) </v>
      </c>
      <c r="D20" s="16" t="s">
        <v>20</v>
      </c>
      <c r="E20" s="34">
        <v>3335887638</v>
      </c>
    </row>
    <row r="21" spans="1:5" ht="18" x14ac:dyDescent="0.25">
      <c r="A21" s="37" t="str">
        <f>VLOOKUP(B21,'[1]LISTADO ATM'!$A$2:$C$821,3,0)</f>
        <v>SUR</v>
      </c>
      <c r="B21" s="28">
        <v>512</v>
      </c>
      <c r="C21" s="31" t="str">
        <f>VLOOKUP(B21,'[1]LISTADO ATM'!$A$2:$B$821,2,0)</f>
        <v>ATM Plaza Jesús Ferreira</v>
      </c>
      <c r="D21" s="16" t="s">
        <v>20</v>
      </c>
      <c r="E21" s="34">
        <v>3335887897</v>
      </c>
    </row>
    <row r="22" spans="1:5" ht="18" x14ac:dyDescent="0.25">
      <c r="A22" s="37" t="str">
        <f>VLOOKUP(B22,'[1]LISTADO ATM'!$A$2:$C$821,3,0)</f>
        <v>SUR</v>
      </c>
      <c r="B22" s="28">
        <v>48</v>
      </c>
      <c r="C22" s="31" t="str">
        <f>VLOOKUP(B22,'[1]LISTADO ATM'!$A$2:$B$821,2,0)</f>
        <v xml:space="preserve">ATM Autoservicio Neiba I </v>
      </c>
      <c r="D22" s="16" t="s">
        <v>20</v>
      </c>
      <c r="E22" s="34">
        <v>3335887806</v>
      </c>
    </row>
    <row r="23" spans="1:5" ht="18" x14ac:dyDescent="0.25">
      <c r="A23" s="37" t="str">
        <f>VLOOKUP(B23,'[1]LISTADO ATM'!$A$2:$C$821,3,0)</f>
        <v>DISTRITO NACIONAL</v>
      </c>
      <c r="B23" s="28">
        <v>525</v>
      </c>
      <c r="C23" s="31" t="str">
        <f>VLOOKUP(B23,'[1]LISTADO ATM'!$A$2:$B$821,2,0)</f>
        <v>ATM S/M Bravo Las Americas</v>
      </c>
      <c r="D23" s="16" t="s">
        <v>20</v>
      </c>
      <c r="E23" s="34">
        <v>3335887801</v>
      </c>
    </row>
    <row r="24" spans="1:5" ht="18" x14ac:dyDescent="0.25">
      <c r="A24" s="37" t="str">
        <f>VLOOKUP(B24,'[1]LISTADO ATM'!$A$2:$C$821,3,0)</f>
        <v>DISTRITO NACIONAL</v>
      </c>
      <c r="B24" s="28">
        <v>169</v>
      </c>
      <c r="C24" s="31" t="str">
        <f>VLOOKUP(B24,'[1]LISTADO ATM'!$A$2:$B$821,2,0)</f>
        <v xml:space="preserve">ATM Oficina Caonabo </v>
      </c>
      <c r="D24" s="16" t="s">
        <v>20</v>
      </c>
      <c r="E24" s="34">
        <v>3335887775</v>
      </c>
    </row>
    <row r="25" spans="1:5" ht="18" x14ac:dyDescent="0.25">
      <c r="A25" s="37" t="str">
        <f>VLOOKUP(B25,'[1]LISTADO ATM'!$A$2:$C$821,3,0)</f>
        <v>DISTRITO NACIONAL</v>
      </c>
      <c r="B25" s="28">
        <v>698</v>
      </c>
      <c r="C25" s="31" t="str">
        <f>VLOOKUP(B25,'[1]LISTADO ATM'!$A$2:$B$821,2,0)</f>
        <v>ATM Parador Bellamar</v>
      </c>
      <c r="D25" s="16" t="s">
        <v>20</v>
      </c>
      <c r="E25" s="34">
        <v>3335887755</v>
      </c>
    </row>
    <row r="26" spans="1:5" ht="18" x14ac:dyDescent="0.25">
      <c r="A26" s="37" t="str">
        <f>VLOOKUP(B26,'[1]LISTADO ATM'!$A$2:$C$821,3,0)</f>
        <v>DISTRITO NACIONAL</v>
      </c>
      <c r="B26" s="28">
        <v>879</v>
      </c>
      <c r="C26" s="31" t="str">
        <f>VLOOKUP(B26,'[1]LISTADO ATM'!$A$2:$B$821,2,0)</f>
        <v xml:space="preserve">ATM Plaza Metropolitana </v>
      </c>
      <c r="D26" s="16" t="s">
        <v>20</v>
      </c>
      <c r="E26" s="34">
        <v>3335887732</v>
      </c>
    </row>
    <row r="27" spans="1:5" ht="18" x14ac:dyDescent="0.25">
      <c r="A27" s="37" t="str">
        <f>VLOOKUP(B27,'[1]LISTADO ATM'!$A$2:$C$821,3,0)</f>
        <v>DISTRITO NACIONAL</v>
      </c>
      <c r="B27" s="28">
        <v>441</v>
      </c>
      <c r="C27" s="31" t="str">
        <f>VLOOKUP(B27,'[1]LISTADO ATM'!$A$2:$B$821,2,0)</f>
        <v>ATM Estacion de Servicio Romulo Betancour</v>
      </c>
      <c r="D27" s="16" t="s">
        <v>20</v>
      </c>
      <c r="E27" s="34">
        <v>3335887707</v>
      </c>
    </row>
    <row r="28" spans="1:5" ht="18" x14ac:dyDescent="0.25">
      <c r="A28" s="37" t="str">
        <f>VLOOKUP(B28,'[1]LISTADO ATM'!$A$2:$C$821,3,0)</f>
        <v>ESTE</v>
      </c>
      <c r="B28" s="28">
        <v>660</v>
      </c>
      <c r="C28" s="31" t="str">
        <f>VLOOKUP(B28,'[1]LISTADO ATM'!$A$2:$B$821,2,0)</f>
        <v>ATM Oficina Romana Norte II</v>
      </c>
      <c r="D28" s="16" t="s">
        <v>20</v>
      </c>
      <c r="E28" s="34">
        <v>3335887699</v>
      </c>
    </row>
    <row r="29" spans="1:5" ht="18" x14ac:dyDescent="0.25">
      <c r="A29" s="37" t="str">
        <f>VLOOKUP(B29,'[1]LISTADO ATM'!$A$2:$C$821,3,0)</f>
        <v>NORTE</v>
      </c>
      <c r="B29" s="28">
        <v>63</v>
      </c>
      <c r="C29" s="31" t="str">
        <f>VLOOKUP(B29,'[1]LISTADO ATM'!$A$2:$B$821,2,0)</f>
        <v xml:space="preserve">ATM Oficina Villa Vásquez (Montecristi) </v>
      </c>
      <c r="D29" s="16" t="s">
        <v>20</v>
      </c>
      <c r="E29" s="34">
        <v>3335887639</v>
      </c>
    </row>
    <row r="30" spans="1:5" ht="18" x14ac:dyDescent="0.25">
      <c r="A30" s="37" t="str">
        <f>VLOOKUP(B30,'[1]LISTADO ATM'!$A$2:$C$821,3,0)</f>
        <v>DISTRITO NACIONAL</v>
      </c>
      <c r="B30" s="28">
        <v>949</v>
      </c>
      <c r="C30" s="31" t="str">
        <f>VLOOKUP(B30,'[1]LISTADO ATM'!$A$2:$B$821,2,0)</f>
        <v xml:space="preserve">ATM S/M Bravo San Isidro Coral Mall </v>
      </c>
      <c r="D30" s="16" t="s">
        <v>20</v>
      </c>
      <c r="E30" s="34">
        <v>3335887279</v>
      </c>
    </row>
    <row r="31" spans="1:5" ht="18" x14ac:dyDescent="0.25">
      <c r="A31" s="37" t="str">
        <f>VLOOKUP(B31,'[1]LISTADO ATM'!$A$2:$C$821,3,0)</f>
        <v>ESTE</v>
      </c>
      <c r="B31" s="28">
        <v>608</v>
      </c>
      <c r="C31" s="31" t="str">
        <f>VLOOKUP(B31,'[1]LISTADO ATM'!$A$2:$B$821,2,0)</f>
        <v xml:space="preserve">ATM Oficina Jumbo (San Pedro) </v>
      </c>
      <c r="D31" s="16" t="s">
        <v>20</v>
      </c>
      <c r="E31" s="34">
        <v>3335887896</v>
      </c>
    </row>
    <row r="32" spans="1:5" ht="18" x14ac:dyDescent="0.25">
      <c r="A32" s="37" t="str">
        <f>VLOOKUP(B32,'[1]LISTADO ATM'!$A$2:$C$821,3,0)</f>
        <v>ESTE</v>
      </c>
      <c r="B32" s="28">
        <v>16</v>
      </c>
      <c r="C32" s="31" t="str">
        <f>VLOOKUP(B32,'[1]LISTADO ATM'!$A$2:$B$821,2,0)</f>
        <v>ATM Estación Texaco Sabana de la Mar</v>
      </c>
      <c r="D32" s="16" t="s">
        <v>20</v>
      </c>
      <c r="E32" s="34">
        <v>3335886982</v>
      </c>
    </row>
    <row r="33" spans="1:5" ht="18" x14ac:dyDescent="0.25">
      <c r="A33" s="37" t="str">
        <f>VLOOKUP(B33,'[1]LISTADO ATM'!$A$2:$C$821,3,0)</f>
        <v>DISTRITO NACIONAL</v>
      </c>
      <c r="B33" s="28">
        <v>547</v>
      </c>
      <c r="C33" s="31" t="str">
        <f>VLOOKUP(B33,'[1]LISTADO ATM'!$A$2:$B$821,2,0)</f>
        <v xml:space="preserve">ATM Plaza Lama Herrera </v>
      </c>
      <c r="D33" s="16" t="s">
        <v>20</v>
      </c>
      <c r="E33" s="34">
        <v>3335887952</v>
      </c>
    </row>
    <row r="34" spans="1:5" ht="18" x14ac:dyDescent="0.25">
      <c r="A34" s="37" t="str">
        <f>VLOOKUP(B34,'[1]LISTADO ATM'!$A$2:$C$821,3,0)</f>
        <v>DISTRITO NACIONAL</v>
      </c>
      <c r="B34" s="28">
        <v>590</v>
      </c>
      <c r="C34" s="31" t="str">
        <f>VLOOKUP(B34,'[1]LISTADO ATM'!$A$2:$B$821,2,0)</f>
        <v xml:space="preserve">ATM Olé Aut. Las Américas </v>
      </c>
      <c r="D34" s="16" t="s">
        <v>20</v>
      </c>
      <c r="E34" s="34">
        <v>3335887893</v>
      </c>
    </row>
    <row r="35" spans="1:5" ht="18" x14ac:dyDescent="0.25">
      <c r="A35" s="28" t="str">
        <f>VLOOKUP(B35,'[1]LISTADO ATM'!$A$2:$C$821,3,0)</f>
        <v>DISTRITO NACIONAL</v>
      </c>
      <c r="B35" s="28">
        <v>918</v>
      </c>
      <c r="C35" s="28" t="str">
        <f>VLOOKUP(B35,'[1]LISTADO ATM'!$A$2:$B$821,2,0)</f>
        <v xml:space="preserve">ATM S/M Liverpool de la Jacobo Majluta </v>
      </c>
      <c r="D35" s="16" t="s">
        <v>20</v>
      </c>
      <c r="E35" s="34">
        <v>3335887702</v>
      </c>
    </row>
    <row r="36" spans="1:5" ht="18.75" thickBot="1" x14ac:dyDescent="0.3">
      <c r="A36" s="3" t="s">
        <v>11</v>
      </c>
      <c r="B36" s="38">
        <f>COUNT(B9:B35)</f>
        <v>27</v>
      </c>
      <c r="C36" s="64"/>
      <c r="D36" s="65"/>
      <c r="E36" s="66"/>
    </row>
    <row r="37" spans="1:5" x14ac:dyDescent="0.25">
      <c r="B37" s="5"/>
      <c r="E37" s="5"/>
    </row>
    <row r="38" spans="1:5" ht="18" x14ac:dyDescent="0.25">
      <c r="A38" s="61" t="s">
        <v>16</v>
      </c>
      <c r="B38" s="62"/>
      <c r="C38" s="62"/>
      <c r="D38" s="62"/>
      <c r="E38" s="63"/>
    </row>
    <row r="39" spans="1:5" ht="18" x14ac:dyDescent="0.25">
      <c r="A39" s="2" t="s">
        <v>5</v>
      </c>
      <c r="B39" s="2" t="s">
        <v>6</v>
      </c>
      <c r="C39" s="2" t="s">
        <v>7</v>
      </c>
      <c r="D39" s="2" t="s">
        <v>8</v>
      </c>
      <c r="E39" s="2" t="s">
        <v>9</v>
      </c>
    </row>
    <row r="40" spans="1:5" ht="18" x14ac:dyDescent="0.25">
      <c r="A40" s="19" t="str">
        <f>VLOOKUP(B40,'[1]LISTADO ATM'!$A$2:$C$821,3,0)</f>
        <v>DISTRITO NACIONAL</v>
      </c>
      <c r="B40" s="28">
        <v>536</v>
      </c>
      <c r="C40" s="33" t="str">
        <f>VLOOKUP(B40,'[1]LISTADO ATM'!$A$2:$B$821,2,0)</f>
        <v xml:space="preserve">ATM Super Lama San Isidro </v>
      </c>
      <c r="D40" s="16" t="s">
        <v>19</v>
      </c>
      <c r="E40" s="31">
        <v>3335887736</v>
      </c>
    </row>
    <row r="41" spans="1:5" ht="18" x14ac:dyDescent="0.25">
      <c r="A41" s="19" t="str">
        <f>VLOOKUP(B41,'[1]LISTADO ATM'!$A$2:$C$821,3,0)</f>
        <v>DISTRITO NACIONAL</v>
      </c>
      <c r="B41" s="28">
        <v>113</v>
      </c>
      <c r="C41" s="33" t="str">
        <f>VLOOKUP(B41,'[1]LISTADO ATM'!$A$2:$B$821,2,0)</f>
        <v xml:space="preserve">ATM Autoservicio Atalaya del Mar </v>
      </c>
      <c r="D41" s="16" t="s">
        <v>19</v>
      </c>
      <c r="E41" s="31">
        <v>3335887737</v>
      </c>
    </row>
    <row r="42" spans="1:5" ht="18" x14ac:dyDescent="0.25">
      <c r="A42" s="19" t="str">
        <f>VLOOKUP(B42,'[1]LISTADO ATM'!$A$2:$C$821,3,0)</f>
        <v>ESTE</v>
      </c>
      <c r="B42" s="28">
        <v>912</v>
      </c>
      <c r="C42" s="33" t="str">
        <f>VLOOKUP(B42,'[1]LISTADO ATM'!$A$2:$B$821,2,0)</f>
        <v xml:space="preserve">ATM Oficina San Pedro II </v>
      </c>
      <c r="D42" s="16" t="s">
        <v>19</v>
      </c>
      <c r="E42" s="34">
        <v>3335886405</v>
      </c>
    </row>
    <row r="43" spans="1:5" ht="18" x14ac:dyDescent="0.25">
      <c r="A43" s="19" t="str">
        <f>VLOOKUP(B43,'[1]LISTADO ATM'!$A$2:$C$821,3,0)</f>
        <v>NORTE</v>
      </c>
      <c r="B43" s="28">
        <v>431</v>
      </c>
      <c r="C43" s="33" t="str">
        <f>VLOOKUP(B43,'[1]LISTADO ATM'!$A$2:$B$821,2,0)</f>
        <v xml:space="preserve">ATM Autoservicio Sol (Santiago) </v>
      </c>
      <c r="D43" s="16" t="s">
        <v>19</v>
      </c>
      <c r="E43" s="34">
        <v>3335887718</v>
      </c>
    </row>
    <row r="44" spans="1:5" ht="18" x14ac:dyDescent="0.25">
      <c r="A44" s="19" t="str">
        <f>VLOOKUP(B44,'[1]LISTADO ATM'!$A$2:$C$821,3,0)</f>
        <v>DISTRITO NACIONAL</v>
      </c>
      <c r="B44" s="28">
        <v>927</v>
      </c>
      <c r="C44" s="33" t="str">
        <f>VLOOKUP(B44,'[1]LISTADO ATM'!$A$2:$B$821,2,0)</f>
        <v>ATM S/M Bravo La Esperilla</v>
      </c>
      <c r="D44" s="16" t="s">
        <v>19</v>
      </c>
      <c r="E44" s="34">
        <v>3335887731</v>
      </c>
    </row>
    <row r="45" spans="1:5" ht="18" x14ac:dyDescent="0.25">
      <c r="A45" s="19" t="str">
        <f>VLOOKUP(B45,'[1]LISTADO ATM'!$A$2:$C$821,3,0)</f>
        <v>SUR</v>
      </c>
      <c r="B45" s="28">
        <v>33</v>
      </c>
      <c r="C45" s="31" t="str">
        <f>VLOOKUP(B45,'[1]LISTADO ATM'!$A$2:$B$821,2,0)</f>
        <v xml:space="preserve">ATM UNP Juan de Herrera </v>
      </c>
      <c r="D45" s="16" t="s">
        <v>19</v>
      </c>
      <c r="E45" s="31">
        <v>3335888023</v>
      </c>
    </row>
    <row r="46" spans="1:5" ht="18.75" thickBot="1" x14ac:dyDescent="0.3">
      <c r="A46" s="3" t="s">
        <v>11</v>
      </c>
      <c r="B46" s="38">
        <f>COUNT(B40:B44)</f>
        <v>5</v>
      </c>
      <c r="C46" s="52"/>
      <c r="D46" s="53"/>
      <c r="E46" s="54"/>
    </row>
    <row r="47" spans="1:5" ht="15.75" thickBot="1" x14ac:dyDescent="0.3">
      <c r="B47" s="5"/>
      <c r="E47" s="5"/>
    </row>
    <row r="48" spans="1:5" ht="18.75" thickBot="1" x14ac:dyDescent="0.3">
      <c r="A48" s="44" t="s">
        <v>14</v>
      </c>
      <c r="B48" s="45"/>
      <c r="C48" s="45"/>
      <c r="D48" s="45"/>
      <c r="E48" s="46"/>
    </row>
    <row r="49" spans="1:5" ht="18" x14ac:dyDescent="0.25">
      <c r="A49" s="2" t="s">
        <v>5</v>
      </c>
      <c r="B49" s="2" t="s">
        <v>6</v>
      </c>
      <c r="C49" s="2" t="s">
        <v>7</v>
      </c>
      <c r="D49" s="2" t="s">
        <v>8</v>
      </c>
      <c r="E49" s="2" t="s">
        <v>9</v>
      </c>
    </row>
    <row r="50" spans="1:5" ht="18" x14ac:dyDescent="0.25">
      <c r="A50" s="28" t="str">
        <f>VLOOKUP(B50,'[1]LISTADO ATM'!$A$2:$C$821,3,0)</f>
        <v>DISTRITO NACIONAL</v>
      </c>
      <c r="B50" s="28">
        <v>676</v>
      </c>
      <c r="C50" s="28" t="str">
        <f>VLOOKUP(B50,'[1]LISTADO ATM'!$A$2:$B$821,2,0)</f>
        <v>ATM S/M Bravo Colina Del Oeste</v>
      </c>
      <c r="D50" s="15" t="s">
        <v>10</v>
      </c>
      <c r="E50" s="34">
        <v>3335887722</v>
      </c>
    </row>
    <row r="51" spans="1:5" ht="18" x14ac:dyDescent="0.25">
      <c r="A51" s="28" t="str">
        <f>VLOOKUP(B51,'[1]LISTADO ATM'!$A$2:$C$821,3,0)</f>
        <v>DISTRITO NACIONAL</v>
      </c>
      <c r="B51" s="28">
        <v>153</v>
      </c>
      <c r="C51" s="28" t="str">
        <f>VLOOKUP(B51,'[1]LISTADO ATM'!$A$2:$B$821,2,0)</f>
        <v xml:space="preserve">ATM Rehabilitación </v>
      </c>
      <c r="D51" s="15" t="s">
        <v>10</v>
      </c>
      <c r="E51" s="34">
        <v>3335887744</v>
      </c>
    </row>
    <row r="52" spans="1:5" ht="18" x14ac:dyDescent="0.25">
      <c r="A52" s="28" t="str">
        <f>VLOOKUP(B52,'[1]LISTADO ATM'!$A$2:$C$821,3,0)</f>
        <v>DISTRITO NACIONAL</v>
      </c>
      <c r="B52" s="28">
        <v>410</v>
      </c>
      <c r="C52" s="28" t="str">
        <f>VLOOKUP(B52,'[1]LISTADO ATM'!$A$2:$B$821,2,0)</f>
        <v xml:space="preserve">ATM Oficina Las Palmas de Herrera II </v>
      </c>
      <c r="D52" s="15" t="s">
        <v>10</v>
      </c>
      <c r="E52" s="34">
        <v>3335887926</v>
      </c>
    </row>
    <row r="53" spans="1:5" ht="18" x14ac:dyDescent="0.25">
      <c r="A53" s="28" t="str">
        <f>VLOOKUP(B53,'[1]LISTADO ATM'!$A$2:$C$821,3,0)</f>
        <v>DISTRITO NACIONAL</v>
      </c>
      <c r="B53" s="28">
        <v>697</v>
      </c>
      <c r="C53" s="28" t="str">
        <f>VLOOKUP(B53,'[1]LISTADO ATM'!$A$2:$B$821,2,0)</f>
        <v>ATM Hipermercado Olé Ciudad Juan Bosch</v>
      </c>
      <c r="D53" s="15" t="s">
        <v>10</v>
      </c>
      <c r="E53" s="34">
        <v>3335887949</v>
      </c>
    </row>
    <row r="54" spans="1:5" ht="18" x14ac:dyDescent="0.25">
      <c r="A54" s="28" t="str">
        <f>VLOOKUP(B54,'[1]LISTADO ATM'!$A$2:$C$821,3,0)</f>
        <v>NORTE</v>
      </c>
      <c r="B54" s="28">
        <v>142</v>
      </c>
      <c r="C54" s="28" t="str">
        <f>VLOOKUP(B54,'[1]LISTADO ATM'!$A$2:$B$821,2,0)</f>
        <v xml:space="preserve">ATM Centro de Caja Galerías Bonao </v>
      </c>
      <c r="D54" s="15" t="s">
        <v>10</v>
      </c>
      <c r="E54" s="34">
        <v>3335887950</v>
      </c>
    </row>
    <row r="55" spans="1:5" ht="18" x14ac:dyDescent="0.25">
      <c r="A55" s="28" t="str">
        <f>VLOOKUP(B55,'[1]LISTADO ATM'!$A$2:$C$821,3,0)</f>
        <v>ESTE</v>
      </c>
      <c r="B55" s="28">
        <v>934</v>
      </c>
      <c r="C55" s="28" t="str">
        <f>VLOOKUP(B55,'[1]LISTADO ATM'!$A$2:$B$821,2,0)</f>
        <v>ATM Hotel Dreams La Romana</v>
      </c>
      <c r="D55" s="15" t="s">
        <v>10</v>
      </c>
      <c r="E55" s="34">
        <v>3335887954</v>
      </c>
    </row>
    <row r="56" spans="1:5" ht="18" x14ac:dyDescent="0.25">
      <c r="A56" s="28" t="str">
        <f>VLOOKUP(B56,'[1]LISTADO ATM'!$A$2:$C$821,3,0)</f>
        <v>DISTRITO NACIONAL</v>
      </c>
      <c r="B56" s="28">
        <v>562</v>
      </c>
      <c r="C56" s="28" t="str">
        <f>VLOOKUP(B56,'[1]LISTADO ATM'!$A$2:$B$821,2,0)</f>
        <v xml:space="preserve">ATM S/M Jumbo Carretera Mella </v>
      </c>
      <c r="D56" s="15" t="s">
        <v>10</v>
      </c>
      <c r="E56" s="34">
        <v>3335887970</v>
      </c>
    </row>
    <row r="57" spans="1:5" ht="18" x14ac:dyDescent="0.25">
      <c r="A57" s="28" t="str">
        <f>VLOOKUP(B57,'[1]LISTADO ATM'!$A$2:$C$821,3,0)</f>
        <v>DISTRITO NACIONAL</v>
      </c>
      <c r="B57" s="28">
        <v>165</v>
      </c>
      <c r="C57" s="28" t="str">
        <f>VLOOKUP(B57,'[1]LISTADO ATM'!$A$2:$B$821,2,0)</f>
        <v>ATM Autoservicio Megacentro</v>
      </c>
      <c r="D57" s="15" t="s">
        <v>10</v>
      </c>
      <c r="E57" s="34">
        <v>3335887724</v>
      </c>
    </row>
    <row r="58" spans="1:5" ht="18" x14ac:dyDescent="0.25">
      <c r="A58" s="28" t="str">
        <f>VLOOKUP(B58,'[1]LISTADO ATM'!$A$2:$C$821,3,0)</f>
        <v>ESTE</v>
      </c>
      <c r="B58" s="28">
        <v>211</v>
      </c>
      <c r="C58" s="28" t="str">
        <f>VLOOKUP(B58,'[1]LISTADO ATM'!$A$2:$B$821,2,0)</f>
        <v xml:space="preserve">ATM Oficina La Romana I </v>
      </c>
      <c r="D58" s="15" t="s">
        <v>10</v>
      </c>
      <c r="E58" s="34">
        <v>3335887993</v>
      </c>
    </row>
    <row r="59" spans="1:5" ht="18" x14ac:dyDescent="0.25">
      <c r="A59" s="28" t="str">
        <f>VLOOKUP(B59,'[1]LISTADO ATM'!$A$2:$C$821,3,0)</f>
        <v>NORTE</v>
      </c>
      <c r="B59" s="28">
        <v>687</v>
      </c>
      <c r="C59" s="28" t="str">
        <f>VLOOKUP(B59,'[1]LISTADO ATM'!$A$2:$B$821,2,0)</f>
        <v>ATM Oficina Monterrico II</v>
      </c>
      <c r="D59" s="15" t="s">
        <v>10</v>
      </c>
      <c r="E59" s="34">
        <v>3335887999</v>
      </c>
    </row>
    <row r="60" spans="1:5" ht="18" x14ac:dyDescent="0.25">
      <c r="A60" s="28" t="str">
        <f>VLOOKUP(B60,'[1]LISTADO ATM'!$A$2:$C$821,3,0)</f>
        <v>ESTE</v>
      </c>
      <c r="B60" s="28">
        <v>673</v>
      </c>
      <c r="C60" s="28" t="str">
        <f>VLOOKUP(B60,'[1]LISTADO ATM'!$A$2:$B$821,2,0)</f>
        <v>ATM Clínica Dr. Cruz Jiminián</v>
      </c>
      <c r="D60" s="15" t="s">
        <v>10</v>
      </c>
      <c r="E60" s="34">
        <v>3335888000</v>
      </c>
    </row>
    <row r="61" spans="1:5" ht="18" x14ac:dyDescent="0.25">
      <c r="A61" s="28" t="str">
        <f>VLOOKUP(B61,'[1]LISTADO ATM'!$A$2:$C$821,3,0)</f>
        <v>ESTE</v>
      </c>
      <c r="B61" s="28">
        <v>963</v>
      </c>
      <c r="C61" s="28" t="str">
        <f>VLOOKUP(B61,'[1]LISTADO ATM'!$A$2:$B$821,2,0)</f>
        <v xml:space="preserve">ATM Multiplaza La Romana </v>
      </c>
      <c r="D61" s="15" t="s">
        <v>10</v>
      </c>
      <c r="E61" s="34">
        <v>3335888009</v>
      </c>
    </row>
    <row r="62" spans="1:5" ht="18" x14ac:dyDescent="0.25">
      <c r="A62" s="28" t="str">
        <f>VLOOKUP(B62,'[1]LISTADO ATM'!$A$2:$C$821,3,0)</f>
        <v>NORTE</v>
      </c>
      <c r="B62" s="28">
        <v>895</v>
      </c>
      <c r="C62" s="28" t="str">
        <f>VLOOKUP(B62,'[1]LISTADO ATM'!$A$2:$B$821,2,0)</f>
        <v xml:space="preserve">ATM S/M Bravo (Santiago) </v>
      </c>
      <c r="D62" s="15" t="s">
        <v>10</v>
      </c>
      <c r="E62" s="34">
        <v>3335888012</v>
      </c>
    </row>
    <row r="63" spans="1:5" ht="18" x14ac:dyDescent="0.25">
      <c r="A63" s="28" t="e">
        <f>VLOOKUP(B63,'[1]LISTADO ATM'!$A$2:$C$821,3,0)</f>
        <v>#N/A</v>
      </c>
      <c r="B63" s="28"/>
      <c r="C63" s="28" t="e">
        <f>VLOOKUP(B63,'[1]LISTADO ATM'!$A$2:$B$821,2,0)</f>
        <v>#N/A</v>
      </c>
      <c r="D63" s="15" t="s">
        <v>10</v>
      </c>
      <c r="E63" s="34"/>
    </row>
    <row r="64" spans="1:5" ht="18" x14ac:dyDescent="0.25">
      <c r="A64" s="28" t="str">
        <f>VLOOKUP(B64,'[1]LISTADO ATM'!$A$2:$C$821,3,0)</f>
        <v>DISTRITO NACIONAL</v>
      </c>
      <c r="B64" s="28">
        <v>26</v>
      </c>
      <c r="C64" s="28" t="str">
        <f>VLOOKUP(B64,'[1]LISTADO ATM'!$A$2:$B$821,2,0)</f>
        <v>ATM S/M Jumbo San Isidro</v>
      </c>
      <c r="D64" s="15" t="s">
        <v>10</v>
      </c>
      <c r="E64" s="34">
        <v>3335888029</v>
      </c>
    </row>
    <row r="65" spans="1:5" ht="18" x14ac:dyDescent="0.25">
      <c r="A65" s="28" t="str">
        <f>VLOOKUP(B65,'[1]LISTADO ATM'!$A$2:$C$821,3,0)</f>
        <v>SUR</v>
      </c>
      <c r="B65" s="28">
        <v>182</v>
      </c>
      <c r="C65" s="28" t="str">
        <f>VLOOKUP(B65,'[1]LISTADO ATM'!$A$2:$B$821,2,0)</f>
        <v xml:space="preserve">ATM Barahona Comb </v>
      </c>
      <c r="D65" s="15" t="s">
        <v>10</v>
      </c>
      <c r="E65" s="34">
        <v>3335888030</v>
      </c>
    </row>
    <row r="66" spans="1:5" ht="18" x14ac:dyDescent="0.25">
      <c r="A66" s="28" t="str">
        <f>VLOOKUP(B66,'[1]LISTADO ATM'!$A$2:$C$821,3,0)</f>
        <v>DISTRITO NACIONAL</v>
      </c>
      <c r="B66" s="28">
        <v>363</v>
      </c>
      <c r="C66" s="28" t="str">
        <f>VLOOKUP(B66,'[1]LISTADO ATM'!$A$2:$B$821,2,0)</f>
        <v>ATM S/M Bravo Villa Mella</v>
      </c>
      <c r="D66" s="15" t="s">
        <v>10</v>
      </c>
      <c r="E66" s="34">
        <v>3335888031</v>
      </c>
    </row>
    <row r="67" spans="1:5" ht="18" x14ac:dyDescent="0.25">
      <c r="A67" s="28" t="str">
        <f>VLOOKUP(B67,'[1]LISTADO ATM'!$A$2:$C$821,3,0)</f>
        <v>ESTE</v>
      </c>
      <c r="B67" s="28">
        <v>386</v>
      </c>
      <c r="C67" s="28" t="str">
        <f>VLOOKUP(B67,'[1]LISTADO ATM'!$A$2:$B$821,2,0)</f>
        <v xml:space="preserve">ATM Plaza Verón II </v>
      </c>
      <c r="D67" s="15" t="s">
        <v>10</v>
      </c>
      <c r="E67" s="34">
        <v>3335888032</v>
      </c>
    </row>
    <row r="68" spans="1:5" ht="18" x14ac:dyDescent="0.25">
      <c r="A68" s="28" t="str">
        <f>VLOOKUP(B68,'[1]LISTADO ATM'!$A$2:$C$821,3,0)</f>
        <v>ESTE</v>
      </c>
      <c r="B68" s="28">
        <v>399</v>
      </c>
      <c r="C68" s="28" t="str">
        <f>VLOOKUP(B68,'[1]LISTADO ATM'!$A$2:$B$821,2,0)</f>
        <v xml:space="preserve">ATM Oficina La Romana II </v>
      </c>
      <c r="D68" s="15" t="s">
        <v>10</v>
      </c>
      <c r="E68" s="34">
        <v>3335888033</v>
      </c>
    </row>
    <row r="69" spans="1:5" ht="18" x14ac:dyDescent="0.25">
      <c r="A69" s="28" t="str">
        <f>VLOOKUP(B69,'[1]LISTADO ATM'!$A$2:$C$821,3,0)</f>
        <v>DISTRITO NACIONAL</v>
      </c>
      <c r="B69" s="28">
        <v>493</v>
      </c>
      <c r="C69" s="28" t="str">
        <f>VLOOKUP(B69,'[1]LISTADO ATM'!$A$2:$B$821,2,0)</f>
        <v xml:space="preserve">ATM Oficina Haina Occidental II </v>
      </c>
      <c r="D69" s="15" t="s">
        <v>10</v>
      </c>
      <c r="E69" s="34">
        <v>3335888034</v>
      </c>
    </row>
    <row r="70" spans="1:5" ht="18" x14ac:dyDescent="0.25">
      <c r="A70" s="28" t="str">
        <f>VLOOKUP(B70,'[1]LISTADO ATM'!$A$2:$C$821,3,0)</f>
        <v>NORTE</v>
      </c>
      <c r="B70" s="28">
        <v>716</v>
      </c>
      <c r="C70" s="28" t="str">
        <f>VLOOKUP(B70,'[1]LISTADO ATM'!$A$2:$B$821,2,0)</f>
        <v xml:space="preserve">ATM Oficina Zona Franca (Santiago) </v>
      </c>
      <c r="D70" s="15" t="s">
        <v>10</v>
      </c>
      <c r="E70" s="34">
        <v>3335888035</v>
      </c>
    </row>
    <row r="71" spans="1:5" ht="18" x14ac:dyDescent="0.25">
      <c r="A71" s="28" t="str">
        <f>VLOOKUP(B71,'[1]LISTADO ATM'!$A$2:$C$821,3,0)</f>
        <v>DISTRITO NACIONAL</v>
      </c>
      <c r="B71" s="28">
        <v>717</v>
      </c>
      <c r="C71" s="28" t="str">
        <f>VLOOKUP(B71,'[1]LISTADO ATM'!$A$2:$B$821,2,0)</f>
        <v xml:space="preserve">ATM Oficina Los Alcarrizos </v>
      </c>
      <c r="D71" s="15" t="s">
        <v>10</v>
      </c>
      <c r="E71" s="34">
        <v>3335888036</v>
      </c>
    </row>
    <row r="72" spans="1:5" ht="18" x14ac:dyDescent="0.25">
      <c r="A72" s="28" t="str">
        <f>VLOOKUP(B72,'[1]LISTADO ATM'!$A$2:$C$821,3,0)</f>
        <v>NORTE</v>
      </c>
      <c r="B72" s="28">
        <v>732</v>
      </c>
      <c r="C72" s="28" t="str">
        <f>VLOOKUP(B72,'[1]LISTADO ATM'!$A$2:$B$821,2,0)</f>
        <v xml:space="preserve">ATM Molino del Valle (Santiago) </v>
      </c>
      <c r="D72" s="15" t="s">
        <v>10</v>
      </c>
      <c r="E72" s="34">
        <v>3335888037</v>
      </c>
    </row>
    <row r="73" spans="1:5" ht="18" x14ac:dyDescent="0.25">
      <c r="A73" s="28" t="str">
        <f>VLOOKUP(B73,'[1]LISTADO ATM'!$A$2:$C$821,3,0)</f>
        <v>DISTRITO NACIONAL</v>
      </c>
      <c r="B73" s="28">
        <v>769</v>
      </c>
      <c r="C73" s="28" t="str">
        <f>VLOOKUP(B73,'[1]LISTADO ATM'!$A$2:$B$821,2,0)</f>
        <v>ATM UNP Pablo Mella Morales</v>
      </c>
      <c r="D73" s="15" t="s">
        <v>10</v>
      </c>
      <c r="E73" s="34">
        <v>3335888038</v>
      </c>
    </row>
    <row r="74" spans="1:5" ht="18" x14ac:dyDescent="0.25">
      <c r="A74" s="28" t="str">
        <f>VLOOKUP(B74,'[1]LISTADO ATM'!$A$2:$C$821,3,0)</f>
        <v>NORTE</v>
      </c>
      <c r="B74" s="28">
        <v>965</v>
      </c>
      <c r="C74" s="28" t="str">
        <f>VLOOKUP(B74,'[1]LISTADO ATM'!$A$2:$B$821,2,0)</f>
        <v xml:space="preserve">ATM S/M La Fuente FUN (Santiago) </v>
      </c>
      <c r="D74" s="15" t="s">
        <v>10</v>
      </c>
      <c r="E74" s="34">
        <v>3335888039</v>
      </c>
    </row>
    <row r="75" spans="1:5" ht="18" x14ac:dyDescent="0.25">
      <c r="A75" s="28" t="e">
        <f>VLOOKUP(B75,'[1]LISTADO ATM'!$A$2:$C$821,3,0)</f>
        <v>#N/A</v>
      </c>
      <c r="B75" s="28"/>
      <c r="C75" s="28" t="e">
        <f>VLOOKUP(B75,'[1]LISTADO ATM'!$A$2:$B$821,2,0)</f>
        <v>#N/A</v>
      </c>
      <c r="D75" s="15" t="s">
        <v>10</v>
      </c>
      <c r="E75" s="34"/>
    </row>
    <row r="76" spans="1:5" ht="18" x14ac:dyDescent="0.25">
      <c r="A76" s="28" t="e">
        <f>VLOOKUP(B76,'[1]LISTADO ATM'!$A$2:$C$821,3,0)</f>
        <v>#N/A</v>
      </c>
      <c r="B76" s="28"/>
      <c r="C76" s="28" t="e">
        <f>VLOOKUP(B76,'[1]LISTADO ATM'!$A$2:$B$821,2,0)</f>
        <v>#N/A</v>
      </c>
      <c r="D76" s="15" t="s">
        <v>10</v>
      </c>
      <c r="E76" s="34"/>
    </row>
    <row r="77" spans="1:5" ht="18" x14ac:dyDescent="0.25">
      <c r="A77" s="28" t="e">
        <f>VLOOKUP(B77,'[1]LISTADO ATM'!$A$2:$C$821,3,0)</f>
        <v>#N/A</v>
      </c>
      <c r="B77" s="28"/>
      <c r="C77" s="28" t="e">
        <f>VLOOKUP(B77,'[1]LISTADO ATM'!$A$2:$B$821,2,0)</f>
        <v>#N/A</v>
      </c>
      <c r="D77" s="15" t="s">
        <v>10</v>
      </c>
      <c r="E77" s="34"/>
    </row>
    <row r="78" spans="1:5" ht="18" x14ac:dyDescent="0.25">
      <c r="A78" s="28" t="e">
        <f>VLOOKUP(B78,'[1]LISTADO ATM'!$A$2:$C$821,3,0)</f>
        <v>#N/A</v>
      </c>
      <c r="B78" s="28"/>
      <c r="C78" s="28" t="e">
        <f>VLOOKUP(B78,'[1]LISTADO ATM'!$A$2:$B$821,2,0)</f>
        <v>#N/A</v>
      </c>
      <c r="D78" s="15" t="s">
        <v>10</v>
      </c>
      <c r="E78" s="34"/>
    </row>
    <row r="79" spans="1:5" ht="18" x14ac:dyDescent="0.25">
      <c r="A79" s="28" t="e">
        <f>VLOOKUP(B79,'[1]LISTADO ATM'!$A$2:$C$821,3,0)</f>
        <v>#N/A</v>
      </c>
      <c r="B79" s="28"/>
      <c r="C79" s="28" t="e">
        <f>VLOOKUP(B79,'[1]LISTADO ATM'!$A$2:$B$821,2,0)</f>
        <v>#N/A</v>
      </c>
      <c r="D79" s="15" t="s">
        <v>10</v>
      </c>
      <c r="E79" s="34"/>
    </row>
    <row r="80" spans="1:5" ht="18" x14ac:dyDescent="0.25">
      <c r="A80" s="28" t="e">
        <f>VLOOKUP(B80,'[1]LISTADO ATM'!$A$2:$C$821,3,0)</f>
        <v>#N/A</v>
      </c>
      <c r="B80" s="28"/>
      <c r="C80" s="28" t="e">
        <f>VLOOKUP(B80,'[1]LISTADO ATM'!$A$2:$B$821,2,0)</f>
        <v>#N/A</v>
      </c>
      <c r="D80" s="15" t="s">
        <v>10</v>
      </c>
      <c r="E80" s="34"/>
    </row>
    <row r="81" spans="1:5" ht="18.75" thickBot="1" x14ac:dyDescent="0.3">
      <c r="A81" s="32" t="s">
        <v>11</v>
      </c>
      <c r="B81" s="38">
        <f>COUNT(B50:B80)</f>
        <v>24</v>
      </c>
      <c r="C81" s="14"/>
      <c r="D81" s="14"/>
      <c r="E81" s="14"/>
    </row>
    <row r="82" spans="1:5" ht="15.75" thickBot="1" x14ac:dyDescent="0.3">
      <c r="B82" s="5"/>
      <c r="E82" s="5"/>
    </row>
    <row r="83" spans="1:5" ht="18.75" thickBot="1" x14ac:dyDescent="0.3">
      <c r="A83" s="44" t="s">
        <v>21</v>
      </c>
      <c r="B83" s="45"/>
      <c r="C83" s="45"/>
      <c r="D83" s="45"/>
      <c r="E83" s="46"/>
    </row>
    <row r="84" spans="1:5" ht="18" x14ac:dyDescent="0.25">
      <c r="A84" s="2" t="s">
        <v>5</v>
      </c>
      <c r="B84" s="2" t="s">
        <v>6</v>
      </c>
      <c r="C84" s="2" t="s">
        <v>7</v>
      </c>
      <c r="D84" s="2" t="s">
        <v>8</v>
      </c>
      <c r="E84" s="2" t="s">
        <v>9</v>
      </c>
    </row>
    <row r="85" spans="1:5" ht="18" x14ac:dyDescent="0.25">
      <c r="A85" s="19" t="str">
        <f>VLOOKUP(B85,'[1]LISTADO ATM'!$A$2:$C$821,3,0)</f>
        <v>DISTRITO NACIONAL</v>
      </c>
      <c r="B85" s="28">
        <v>563</v>
      </c>
      <c r="C85" s="31" t="str">
        <f>VLOOKUP(B85,'[1]LISTADO ATM'!$A$2:$B$821,2,0)</f>
        <v xml:space="preserve">ATM Base Aérea San Isidro </v>
      </c>
      <c r="D85" s="28" t="s">
        <v>18</v>
      </c>
      <c r="E85" s="34">
        <v>3335887230</v>
      </c>
    </row>
    <row r="86" spans="1:5" ht="18" x14ac:dyDescent="0.25">
      <c r="A86" s="19" t="str">
        <f>VLOOKUP(B86,'[1]LISTADO ATM'!$A$2:$C$821,3,0)</f>
        <v>DISTRITO NACIONAL</v>
      </c>
      <c r="B86" s="28">
        <v>938</v>
      </c>
      <c r="C86" s="31" t="str">
        <f>VLOOKUP(B86,'[1]LISTADO ATM'!$A$2:$B$821,2,0)</f>
        <v xml:space="preserve">ATM Autobanco Oficina Filadelfia Plaza </v>
      </c>
      <c r="D86" s="28" t="s">
        <v>18</v>
      </c>
      <c r="E86" s="31">
        <v>3335887726</v>
      </c>
    </row>
    <row r="87" spans="1:5" ht="18" x14ac:dyDescent="0.25">
      <c r="A87" s="19" t="str">
        <f>VLOOKUP(B87,'[1]LISTADO ATM'!$A$2:$C$821,3,0)</f>
        <v>ESTE</v>
      </c>
      <c r="B87" s="28">
        <v>613</v>
      </c>
      <c r="C87" s="31" t="str">
        <f>VLOOKUP(B87,'[1]LISTADO ATM'!$A$2:$B$821,2,0)</f>
        <v xml:space="preserve">ATM Almacenes Zaglul (La Altagracia) </v>
      </c>
      <c r="D87" s="28" t="s">
        <v>18</v>
      </c>
      <c r="E87" s="34">
        <v>3335887924</v>
      </c>
    </row>
    <row r="88" spans="1:5" ht="18" x14ac:dyDescent="0.25">
      <c r="A88" s="19" t="str">
        <f>VLOOKUP(B88,'[1]LISTADO ATM'!$A$2:$C$821,3,0)</f>
        <v>NORTE</v>
      </c>
      <c r="B88" s="28">
        <v>799</v>
      </c>
      <c r="C88" s="31" t="str">
        <f>VLOOKUP(B88,'[1]LISTADO ATM'!$A$2:$B$821,2,0)</f>
        <v xml:space="preserve">ATM Clínica Corominas (Santiago) </v>
      </c>
      <c r="D88" s="28" t="s">
        <v>18</v>
      </c>
      <c r="E88" s="34">
        <v>3335887989</v>
      </c>
    </row>
    <row r="89" spans="1:5" ht="18" x14ac:dyDescent="0.25">
      <c r="A89" s="19" t="str">
        <f>VLOOKUP(B89,'[1]LISTADO ATM'!$A$2:$C$821,3,0)</f>
        <v>DISTRITO NACIONAL</v>
      </c>
      <c r="B89" s="28">
        <v>911</v>
      </c>
      <c r="C89" s="31" t="str">
        <f>VLOOKUP(B89,'[1]LISTADO ATM'!$A$2:$B$821,2,0)</f>
        <v xml:space="preserve">ATM Oficina Venezuela II </v>
      </c>
      <c r="D89" s="28" t="s">
        <v>18</v>
      </c>
      <c r="E89" s="34">
        <v>3335887998</v>
      </c>
    </row>
    <row r="90" spans="1:5" ht="18" x14ac:dyDescent="0.25">
      <c r="A90" s="19" t="str">
        <f>VLOOKUP(B90,'[1]LISTADO ATM'!$A$2:$C$821,3,0)</f>
        <v>DISTRITO NACIONAL</v>
      </c>
      <c r="B90" s="28">
        <v>60</v>
      </c>
      <c r="C90" s="31" t="str">
        <f>VLOOKUP(B90,'[1]LISTADO ATM'!$A$2:$B$821,2,0)</f>
        <v xml:space="preserve">ATM Autobanco 27 de Febrero </v>
      </c>
      <c r="D90" s="28" t="s">
        <v>18</v>
      </c>
      <c r="E90" s="34">
        <v>3335888001</v>
      </c>
    </row>
    <row r="91" spans="1:5" ht="18" x14ac:dyDescent="0.25">
      <c r="A91" s="19" t="str">
        <f>VLOOKUP(B91,'[1]LISTADO ATM'!$A$2:$C$821,3,0)</f>
        <v>DISTRITO NACIONAL</v>
      </c>
      <c r="B91" s="28">
        <v>160</v>
      </c>
      <c r="C91" s="31" t="str">
        <f>VLOOKUP(B91,'[1]LISTADO ATM'!$A$2:$B$821,2,0)</f>
        <v xml:space="preserve">ATM Oficina Herrera </v>
      </c>
      <c r="D91" s="28" t="s">
        <v>18</v>
      </c>
      <c r="E91" s="34">
        <v>3335888003</v>
      </c>
    </row>
    <row r="92" spans="1:5" ht="18" x14ac:dyDescent="0.25">
      <c r="A92" s="19" t="e">
        <f>VLOOKUP(B92,'[1]LISTADO ATM'!$A$2:$C$821,3,0)</f>
        <v>#N/A</v>
      </c>
      <c r="B92" s="28"/>
      <c r="C92" s="31" t="e">
        <f>VLOOKUP(B92,'[1]LISTADO ATM'!$A$2:$B$821,2,0)</f>
        <v>#N/A</v>
      </c>
      <c r="D92" s="28" t="s">
        <v>18</v>
      </c>
      <c r="E92" s="34"/>
    </row>
    <row r="93" spans="1:5" ht="18" x14ac:dyDescent="0.25">
      <c r="A93" s="19" t="e">
        <f>VLOOKUP(B93,'[1]LISTADO ATM'!$A$2:$C$821,3,0)</f>
        <v>#N/A</v>
      </c>
      <c r="B93" s="28"/>
      <c r="C93" s="31" t="e">
        <f>VLOOKUP(B93,'[1]LISTADO ATM'!$A$2:$B$821,2,0)</f>
        <v>#N/A</v>
      </c>
      <c r="D93" s="28" t="s">
        <v>18</v>
      </c>
      <c r="E93" s="34"/>
    </row>
    <row r="94" spans="1:5" ht="18" x14ac:dyDescent="0.25">
      <c r="A94" s="19" t="e">
        <f>VLOOKUP(B94,'[1]LISTADO ATM'!$A$2:$C$821,3,0)</f>
        <v>#N/A</v>
      </c>
      <c r="B94" s="28"/>
      <c r="C94" s="31" t="e">
        <f>VLOOKUP(B94,'[1]LISTADO ATM'!$A$2:$B$821,2,0)</f>
        <v>#N/A</v>
      </c>
      <c r="D94" s="28" t="s">
        <v>18</v>
      </c>
      <c r="E94" s="34"/>
    </row>
    <row r="95" spans="1:5" ht="18" x14ac:dyDescent="0.25">
      <c r="A95" s="19" t="e">
        <f>VLOOKUP(B95,'[1]LISTADO ATM'!$A$2:$C$821,3,0)</f>
        <v>#N/A</v>
      </c>
      <c r="B95" s="28"/>
      <c r="C95" s="31" t="e">
        <f>VLOOKUP(B95,'[1]LISTADO ATM'!$A$2:$B$821,2,0)</f>
        <v>#N/A</v>
      </c>
      <c r="D95" s="28" t="s">
        <v>18</v>
      </c>
      <c r="E95" s="34"/>
    </row>
    <row r="96" spans="1:5" ht="18" x14ac:dyDescent="0.25">
      <c r="A96" s="19" t="e">
        <f>VLOOKUP(B96,'[1]LISTADO ATM'!$A$2:$C$821,3,0)</f>
        <v>#N/A</v>
      </c>
      <c r="B96" s="28"/>
      <c r="C96" s="31" t="e">
        <f>VLOOKUP(B96,'[1]LISTADO ATM'!$A$2:$B$821,2,0)</f>
        <v>#N/A</v>
      </c>
      <c r="D96" s="28" t="s">
        <v>18</v>
      </c>
      <c r="E96" s="34"/>
    </row>
    <row r="97" spans="1:5" ht="18" x14ac:dyDescent="0.25">
      <c r="A97" s="19" t="e">
        <f>VLOOKUP(B97,'[1]LISTADO ATM'!$A$2:$C$821,3,0)</f>
        <v>#N/A</v>
      </c>
      <c r="B97" s="28"/>
      <c r="C97" s="31" t="e">
        <f>VLOOKUP(B97,'[1]LISTADO ATM'!$A$2:$B$821,2,0)</f>
        <v>#N/A</v>
      </c>
      <c r="D97" s="28" t="s">
        <v>18</v>
      </c>
      <c r="E97" s="34"/>
    </row>
    <row r="98" spans="1:5" ht="18" x14ac:dyDescent="0.25">
      <c r="A98" s="19" t="e">
        <f>VLOOKUP(B98,'[1]LISTADO ATM'!$A$2:$C$821,3,0)</f>
        <v>#N/A</v>
      </c>
      <c r="B98" s="28"/>
      <c r="C98" s="31" t="e">
        <f>VLOOKUP(B98,'[1]LISTADO ATM'!$A$2:$B$821,2,0)</f>
        <v>#N/A</v>
      </c>
      <c r="D98" s="28" t="s">
        <v>18</v>
      </c>
      <c r="E98" s="34"/>
    </row>
    <row r="99" spans="1:5" ht="18" x14ac:dyDescent="0.25">
      <c r="A99" s="19" t="e">
        <f>VLOOKUP(B99,'[1]LISTADO ATM'!$A$2:$C$821,3,0)</f>
        <v>#N/A</v>
      </c>
      <c r="B99" s="28"/>
      <c r="C99" s="31" t="e">
        <f>VLOOKUP(B99,'[1]LISTADO ATM'!$A$2:$B$821,2,0)</f>
        <v>#N/A</v>
      </c>
      <c r="D99" s="28" t="s">
        <v>18</v>
      </c>
      <c r="E99" s="34"/>
    </row>
    <row r="100" spans="1:5" ht="18" x14ac:dyDescent="0.25">
      <c r="A100" s="19" t="e">
        <f>VLOOKUP(B100,'[1]LISTADO ATM'!$A$2:$C$821,3,0)</f>
        <v>#N/A</v>
      </c>
      <c r="B100" s="28"/>
      <c r="C100" s="31" t="e">
        <f>VLOOKUP(B100,'[1]LISTADO ATM'!$A$2:$B$821,2,0)</f>
        <v>#N/A</v>
      </c>
      <c r="D100" s="28" t="s">
        <v>18</v>
      </c>
      <c r="E100" s="34"/>
    </row>
    <row r="101" spans="1:5" ht="18.75" thickBot="1" x14ac:dyDescent="0.3">
      <c r="A101" s="3"/>
      <c r="B101" s="38">
        <f>COUNT(B85:B100)</f>
        <v>7</v>
      </c>
      <c r="C101" s="14"/>
      <c r="D101" s="39"/>
      <c r="E101" s="42"/>
    </row>
    <row r="102" spans="1:5" ht="15.75" thickBot="1" x14ac:dyDescent="0.3">
      <c r="B102" s="5"/>
      <c r="E102" s="5"/>
    </row>
    <row r="103" spans="1:5" ht="18" x14ac:dyDescent="0.25">
      <c r="A103" s="47" t="s">
        <v>13</v>
      </c>
      <c r="B103" s="48"/>
      <c r="C103" s="48"/>
      <c r="D103" s="48"/>
      <c r="E103" s="49"/>
    </row>
    <row r="104" spans="1:5" ht="18" x14ac:dyDescent="0.25">
      <c r="A104" s="2" t="s">
        <v>5</v>
      </c>
      <c r="B104" s="2" t="s">
        <v>6</v>
      </c>
      <c r="C104" s="4" t="s">
        <v>7</v>
      </c>
      <c r="D104" s="18" t="s">
        <v>8</v>
      </c>
      <c r="E104" s="12" t="s">
        <v>9</v>
      </c>
    </row>
    <row r="105" spans="1:5" ht="18.75" customHeight="1" x14ac:dyDescent="0.25">
      <c r="A105" s="19" t="str">
        <f>VLOOKUP(B105,'[1]LISTADO ATM'!$A$2:$C$821,3,0)</f>
        <v>DISTRITO NACIONAL</v>
      </c>
      <c r="B105" s="28">
        <v>793</v>
      </c>
      <c r="C105" s="31" t="str">
        <f>VLOOKUP(B105,'[1]LISTADO ATM'!$A$2:$B$821,2,0)</f>
        <v xml:space="preserve">ATM Centro de Caja Agora Mall </v>
      </c>
      <c r="D105" s="43" t="s">
        <v>22</v>
      </c>
      <c r="E105" s="31">
        <v>3335887383</v>
      </c>
    </row>
    <row r="106" spans="1:5" ht="18.75" customHeight="1" x14ac:dyDescent="0.25">
      <c r="A106" s="19" t="str">
        <f>VLOOKUP(B106,'[1]LISTADO ATM'!$A$2:$C$821,3,0)</f>
        <v>DISTRITO NACIONAL</v>
      </c>
      <c r="B106" s="28">
        <v>231</v>
      </c>
      <c r="C106" s="31" t="str">
        <f>VLOOKUP(B106,'[1]LISTADO ATM'!$A$2:$B$821,2,0)</f>
        <v xml:space="preserve">ATM Oficina Zona Oriental </v>
      </c>
      <c r="D106" s="43" t="s">
        <v>22</v>
      </c>
      <c r="E106" s="31">
        <v>3335887723</v>
      </c>
    </row>
    <row r="107" spans="1:5" ht="18.75" customHeight="1" x14ac:dyDescent="0.25">
      <c r="A107" s="19" t="str">
        <f>VLOOKUP(B107,'[1]LISTADO ATM'!$A$2:$C$821,3,0)</f>
        <v>SUR</v>
      </c>
      <c r="B107" s="28">
        <v>44</v>
      </c>
      <c r="C107" s="31" t="str">
        <f>VLOOKUP(B107,'[1]LISTADO ATM'!$A$2:$B$821,2,0)</f>
        <v xml:space="preserve">ATM Oficina Pedernales </v>
      </c>
      <c r="D107" s="43" t="s">
        <v>22</v>
      </c>
      <c r="E107" s="31">
        <v>3335887727</v>
      </c>
    </row>
    <row r="108" spans="1:5" ht="18" x14ac:dyDescent="0.25">
      <c r="A108" s="19" t="str">
        <f>VLOOKUP(B108,'[1]LISTADO ATM'!$A$2:$C$821,3,0)</f>
        <v>ESTE</v>
      </c>
      <c r="B108" s="28">
        <v>630</v>
      </c>
      <c r="C108" s="31" t="str">
        <f>VLOOKUP(B108,'[1]LISTADO ATM'!$A$2:$B$821,2,0)</f>
        <v xml:space="preserve">ATM Oficina Plaza Zaglul (SPM) </v>
      </c>
      <c r="D108" s="43" t="s">
        <v>23</v>
      </c>
      <c r="E108" s="31">
        <v>3335887914</v>
      </c>
    </row>
    <row r="109" spans="1:5" ht="18" x14ac:dyDescent="0.25">
      <c r="A109" s="19" t="str">
        <f>VLOOKUP(B109,'[1]LISTADO ATM'!$A$2:$C$821,3,0)</f>
        <v>NORTE</v>
      </c>
      <c r="B109" s="28">
        <v>304</v>
      </c>
      <c r="C109" s="31" t="str">
        <f>VLOOKUP(B109,'[1]LISTADO ATM'!$A$2:$B$821,2,0)</f>
        <v xml:space="preserve">ATM Multicentro La Sirena Estrella Sadhala </v>
      </c>
      <c r="D109" s="43" t="s">
        <v>22</v>
      </c>
      <c r="E109" s="31">
        <v>3335888015</v>
      </c>
    </row>
    <row r="110" spans="1:5" ht="18" x14ac:dyDescent="0.25">
      <c r="A110" s="19" t="str">
        <f>VLOOKUP(B110,'[1]LISTADO ATM'!$A$2:$C$821,3,0)</f>
        <v>ESTE</v>
      </c>
      <c r="B110" s="28">
        <v>429</v>
      </c>
      <c r="C110" s="31" t="str">
        <f>VLOOKUP(B110,'[1]LISTADO ATM'!$A$2:$B$821,2,0)</f>
        <v xml:space="preserve">ATM Oficina Jumbo La Romana </v>
      </c>
      <c r="D110" s="43" t="s">
        <v>22</v>
      </c>
      <c r="E110" s="31">
        <v>3335888014</v>
      </c>
    </row>
    <row r="111" spans="1:5" ht="18" x14ac:dyDescent="0.25">
      <c r="A111" s="19" t="str">
        <f>VLOOKUP(B111,'[1]LISTADO ATM'!$A$2:$C$821,3,0)</f>
        <v>NORTE</v>
      </c>
      <c r="B111" s="28">
        <v>937</v>
      </c>
      <c r="C111" s="31" t="str">
        <f>VLOOKUP(B111,'[1]LISTADO ATM'!$A$2:$B$821,2,0)</f>
        <v xml:space="preserve">ATM Autobanco Oficina La Vega II </v>
      </c>
      <c r="D111" s="43" t="s">
        <v>23</v>
      </c>
      <c r="E111" s="31">
        <v>3335888017</v>
      </c>
    </row>
    <row r="112" spans="1:5" ht="18" x14ac:dyDescent="0.25">
      <c r="A112" s="19" t="str">
        <f>VLOOKUP(B112,'[1]LISTADO ATM'!$A$2:$C$821,3,0)</f>
        <v>ESTE</v>
      </c>
      <c r="B112" s="28">
        <v>385</v>
      </c>
      <c r="C112" s="31" t="str">
        <f>VLOOKUP(B112,'[1]LISTADO ATM'!$A$2:$B$821,2,0)</f>
        <v xml:space="preserve">ATM Plaza Verón I </v>
      </c>
      <c r="D112" s="43" t="s">
        <v>23</v>
      </c>
      <c r="E112" s="31">
        <v>3335888020</v>
      </c>
    </row>
    <row r="113" spans="1:5" ht="18" x14ac:dyDescent="0.25">
      <c r="A113" s="19" t="str">
        <f>VLOOKUP(B113,'[1]LISTADO ATM'!$A$2:$C$821,3,0)</f>
        <v>NORTE</v>
      </c>
      <c r="B113" s="28">
        <v>307</v>
      </c>
      <c r="C113" s="31" t="str">
        <f>VLOOKUP(B113,'[1]LISTADO ATM'!$A$2:$B$821,2,0)</f>
        <v>ATM Oficina Nagua II</v>
      </c>
      <c r="D113" s="43" t="s">
        <v>22</v>
      </c>
      <c r="E113" s="31">
        <v>3335888024</v>
      </c>
    </row>
    <row r="114" spans="1:5" ht="18" x14ac:dyDescent="0.25">
      <c r="A114" s="19" t="str">
        <f>VLOOKUP(B114,'[1]LISTADO ATM'!$A$2:$C$821,3,0)</f>
        <v>DISTRITO NACIONAL</v>
      </c>
      <c r="B114" s="28">
        <v>194</v>
      </c>
      <c r="C114" s="31" t="str">
        <f>VLOOKUP(B114,'[1]LISTADO ATM'!$A$2:$B$821,2,0)</f>
        <v xml:space="preserve">ATM UNP Pantoja </v>
      </c>
      <c r="D114" s="43" t="s">
        <v>23</v>
      </c>
      <c r="E114" s="31">
        <v>3335888040</v>
      </c>
    </row>
    <row r="115" spans="1:5" ht="18" x14ac:dyDescent="0.25">
      <c r="A115" s="19" t="e">
        <f>VLOOKUP(B115,'[1]LISTADO ATM'!$A$2:$C$821,3,0)</f>
        <v>#N/A</v>
      </c>
      <c r="B115" s="28"/>
      <c r="C115" s="31" t="e">
        <f>VLOOKUP(B115,'[1]LISTADO ATM'!$A$2:$B$821,2,0)</f>
        <v>#N/A</v>
      </c>
      <c r="D115" s="43"/>
      <c r="E115" s="31"/>
    </row>
    <row r="116" spans="1:5" ht="18" x14ac:dyDescent="0.25">
      <c r="A116" s="19" t="e">
        <f>VLOOKUP(B116,'[1]LISTADO ATM'!$A$2:$C$821,3,0)</f>
        <v>#N/A</v>
      </c>
      <c r="B116" s="28"/>
      <c r="C116" s="31" t="e">
        <f>VLOOKUP(B116,'[1]LISTADO ATM'!$A$2:$B$821,2,0)</f>
        <v>#N/A</v>
      </c>
      <c r="D116" s="43"/>
      <c r="E116" s="31"/>
    </row>
    <row r="117" spans="1:5" ht="18" x14ac:dyDescent="0.25">
      <c r="A117" s="19" t="e">
        <f>VLOOKUP(B117,'[1]LISTADO ATM'!$A$2:$C$821,3,0)</f>
        <v>#N/A</v>
      </c>
      <c r="B117" s="28"/>
      <c r="C117" s="31" t="e">
        <f>VLOOKUP(B117,'[1]LISTADO ATM'!$A$2:$B$821,2,0)</f>
        <v>#N/A</v>
      </c>
      <c r="D117" s="43"/>
      <c r="E117" s="31"/>
    </row>
    <row r="118" spans="1:5" ht="18" x14ac:dyDescent="0.25">
      <c r="A118" s="19" t="e">
        <f>VLOOKUP(B118,'[1]LISTADO ATM'!$A$2:$C$821,3,0)</f>
        <v>#N/A</v>
      </c>
      <c r="B118" s="28"/>
      <c r="C118" s="31" t="e">
        <f>VLOOKUP(B118,'[1]LISTADO ATM'!$A$2:$B$821,2,0)</f>
        <v>#N/A</v>
      </c>
      <c r="D118" s="43"/>
      <c r="E118" s="31"/>
    </row>
    <row r="119" spans="1:5" ht="18" x14ac:dyDescent="0.25">
      <c r="A119" s="19" t="e">
        <f>VLOOKUP(B119,'[1]LISTADO ATM'!$A$2:$C$821,3,0)</f>
        <v>#N/A</v>
      </c>
      <c r="B119" s="28"/>
      <c r="C119" s="31" t="e">
        <f>VLOOKUP(B119,'[1]LISTADO ATM'!$A$2:$B$821,2,0)</f>
        <v>#N/A</v>
      </c>
      <c r="D119" s="43"/>
      <c r="E119" s="31"/>
    </row>
    <row r="120" spans="1:5" ht="18" x14ac:dyDescent="0.25">
      <c r="A120" s="19" t="e">
        <f>VLOOKUP(B120,'[1]LISTADO ATM'!$A$2:$C$821,3,0)</f>
        <v>#N/A</v>
      </c>
      <c r="B120" s="28"/>
      <c r="C120" s="31" t="e">
        <f>VLOOKUP(B120,'[1]LISTADO ATM'!$A$2:$B$821,2,0)</f>
        <v>#N/A</v>
      </c>
      <c r="D120" s="43"/>
      <c r="E120" s="31"/>
    </row>
    <row r="121" spans="1:5" ht="18" x14ac:dyDescent="0.25">
      <c r="A121" s="19" t="e">
        <f>VLOOKUP(B121,'[1]LISTADO ATM'!$A$2:$C$821,3,0)</f>
        <v>#N/A</v>
      </c>
      <c r="B121" s="28"/>
      <c r="C121" s="31" t="e">
        <f>VLOOKUP(B121,'[1]LISTADO ATM'!$A$2:$B$821,2,0)</f>
        <v>#N/A</v>
      </c>
      <c r="D121" s="43"/>
      <c r="E121" s="31"/>
    </row>
    <row r="122" spans="1:5" ht="18" x14ac:dyDescent="0.25">
      <c r="A122" s="19" t="e">
        <f>VLOOKUP(B122,'[1]LISTADO ATM'!$A$2:$C$821,3,0)</f>
        <v>#N/A</v>
      </c>
      <c r="B122" s="28"/>
      <c r="C122" s="31" t="e">
        <f>VLOOKUP(B122,'[1]LISTADO ATM'!$A$2:$B$821,2,0)</f>
        <v>#N/A</v>
      </c>
      <c r="D122" s="43"/>
      <c r="E122" s="31"/>
    </row>
    <row r="123" spans="1:5" ht="18.75" thickBot="1" x14ac:dyDescent="0.3">
      <c r="A123" s="3" t="s">
        <v>11</v>
      </c>
      <c r="B123" s="38">
        <f>COUNT(B105:B122)</f>
        <v>10</v>
      </c>
      <c r="C123" s="14"/>
      <c r="D123" s="17"/>
      <c r="E123" s="17"/>
    </row>
    <row r="124" spans="1:5" ht="15.75" thickBot="1" x14ac:dyDescent="0.3">
      <c r="B124" s="5"/>
      <c r="E124" s="5"/>
    </row>
    <row r="125" spans="1:5" ht="18.75" thickBot="1" x14ac:dyDescent="0.3">
      <c r="A125" s="50" t="s">
        <v>12</v>
      </c>
      <c r="B125" s="51"/>
      <c r="C125" t="s">
        <v>17</v>
      </c>
      <c r="D125" s="5"/>
      <c r="E125" s="5"/>
    </row>
    <row r="126" spans="1:5" ht="18.75" thickBot="1" x14ac:dyDescent="0.3">
      <c r="A126" s="35">
        <f>+B81+B101+B123</f>
        <v>41</v>
      </c>
      <c r="B126" s="36"/>
    </row>
    <row r="127" spans="1:5" ht="15.75" thickBot="1" x14ac:dyDescent="0.3">
      <c r="B127" s="5"/>
      <c r="E127" s="5"/>
    </row>
    <row r="128" spans="1:5" ht="18.75" thickBot="1" x14ac:dyDescent="0.3">
      <c r="A128" s="44" t="s">
        <v>15</v>
      </c>
      <c r="B128" s="45"/>
      <c r="C128" s="45"/>
      <c r="D128" s="45"/>
      <c r="E128" s="46"/>
    </row>
    <row r="129" spans="1:5" ht="18" x14ac:dyDescent="0.25">
      <c r="A129" s="6" t="s">
        <v>5</v>
      </c>
      <c r="B129" s="12" t="s">
        <v>6</v>
      </c>
      <c r="C129" s="4" t="s">
        <v>7</v>
      </c>
      <c r="D129" s="69"/>
      <c r="E129" s="70"/>
    </row>
    <row r="130" spans="1:5" ht="18" x14ac:dyDescent="0.25">
      <c r="A130" s="28" t="str">
        <f>VLOOKUP(B130,'[1]LISTADO ATM'!$A$2:$C$821,3,0)</f>
        <v>DISTRITO NACIONAL</v>
      </c>
      <c r="B130" s="28">
        <v>487</v>
      </c>
      <c r="C130" s="28" t="str">
        <f>VLOOKUP(B130,'[1]LISTADO ATM'!$A$2:$B$821,2,0)</f>
        <v xml:space="preserve">ATM Olé Hainamosa </v>
      </c>
      <c r="D130" s="67" t="s">
        <v>25</v>
      </c>
      <c r="E130" s="68"/>
    </row>
    <row r="131" spans="1:5" ht="18" customHeight="1" x14ac:dyDescent="0.25">
      <c r="A131" s="28" t="str">
        <f>VLOOKUP(B131,'[1]LISTADO ATM'!$A$2:$C$821,3,0)</f>
        <v>DISTRITO NACIONAL</v>
      </c>
      <c r="B131" s="28">
        <v>224</v>
      </c>
      <c r="C131" s="28" t="str">
        <f>VLOOKUP(B131,'[1]LISTADO ATM'!$A$2:$B$821,2,0)</f>
        <v xml:space="preserve">ATM S/M Nacional El Millón (Núñez de Cáceres) </v>
      </c>
      <c r="D131" s="67" t="s">
        <v>25</v>
      </c>
      <c r="E131" s="68"/>
    </row>
    <row r="132" spans="1:5" ht="18" x14ac:dyDescent="0.25">
      <c r="A132" s="28" t="str">
        <f>VLOOKUP(B132,'[1]LISTADO ATM'!$A$2:$C$821,3,0)</f>
        <v>DISTRITO NACIONAL</v>
      </c>
      <c r="B132" s="28">
        <v>701</v>
      </c>
      <c r="C132" s="28" t="str">
        <f>VLOOKUP(B132,'[1]LISTADO ATM'!$A$2:$B$821,2,0)</f>
        <v>ATM Autoservicio Los Alcarrizos</v>
      </c>
      <c r="D132" s="67" t="s">
        <v>24</v>
      </c>
      <c r="E132" s="68"/>
    </row>
    <row r="133" spans="1:5" ht="18" x14ac:dyDescent="0.25">
      <c r="A133" s="28" t="str">
        <f>VLOOKUP(B133,'[1]LISTADO ATM'!$A$2:$C$821,3,0)</f>
        <v>DISTRITO NACIONAL</v>
      </c>
      <c r="B133" s="28">
        <v>743</v>
      </c>
      <c r="C133" s="28" t="str">
        <f>VLOOKUP(B133,'[1]LISTADO ATM'!$A$2:$B$821,2,0)</f>
        <v xml:space="preserve">ATM Oficina Los Frailes </v>
      </c>
      <c r="D133" s="67" t="s">
        <v>24</v>
      </c>
      <c r="E133" s="68"/>
    </row>
    <row r="134" spans="1:5" ht="18" x14ac:dyDescent="0.25">
      <c r="A134" s="28" t="str">
        <f>VLOOKUP(B134,'[1]LISTADO ATM'!$A$2:$C$821,3,0)</f>
        <v>NORTE</v>
      </c>
      <c r="B134" s="28">
        <v>119</v>
      </c>
      <c r="C134" s="28" t="str">
        <f>VLOOKUP(B134,'[1]LISTADO ATM'!$A$2:$B$821,2,0)</f>
        <v>ATM Oficina La Barranquita</v>
      </c>
      <c r="D134" s="67" t="s">
        <v>24</v>
      </c>
      <c r="E134" s="68"/>
    </row>
    <row r="135" spans="1:5" ht="18" x14ac:dyDescent="0.25">
      <c r="A135" s="28" t="str">
        <f>VLOOKUP(B135,'[1]LISTADO ATM'!$A$2:$C$821,3,0)</f>
        <v>ESTE</v>
      </c>
      <c r="B135" s="28">
        <v>843</v>
      </c>
      <c r="C135" s="28" t="str">
        <f>VLOOKUP(B135,'[1]LISTADO ATM'!$A$2:$B$821,2,0)</f>
        <v xml:space="preserve">ATM Oficina Romana Centro </v>
      </c>
      <c r="D135" s="67" t="s">
        <v>24</v>
      </c>
      <c r="E135" s="68"/>
    </row>
    <row r="136" spans="1:5" ht="18" x14ac:dyDescent="0.25">
      <c r="A136" s="28" t="e">
        <f>VLOOKUP(B136,'[1]LISTADO ATM'!$A$2:$C$821,3,0)</f>
        <v>#N/A</v>
      </c>
      <c r="B136" s="28"/>
      <c r="C136" s="28" t="e">
        <f>VLOOKUP(B136,'[1]LISTADO ATM'!$A$2:$B$821,2,0)</f>
        <v>#N/A</v>
      </c>
      <c r="D136" s="67" t="s">
        <v>24</v>
      </c>
      <c r="E136" s="68"/>
    </row>
    <row r="137" spans="1:5" ht="18" x14ac:dyDescent="0.25">
      <c r="A137" s="28" t="str">
        <f>VLOOKUP(B137,'[1]LISTADO ATM'!$A$2:$C$821,3,0)</f>
        <v>DISTRITO NACIONAL</v>
      </c>
      <c r="B137" s="28">
        <v>993</v>
      </c>
      <c r="C137" s="28" t="str">
        <f>VLOOKUP(B137,'[1]LISTADO ATM'!$A$2:$B$821,2,0)</f>
        <v xml:space="preserve">ATM Centro Medico Integral II </v>
      </c>
      <c r="D137" s="67" t="s">
        <v>24</v>
      </c>
      <c r="E137" s="68"/>
    </row>
    <row r="138" spans="1:5" ht="18" x14ac:dyDescent="0.25">
      <c r="A138" s="28" t="str">
        <f>VLOOKUP(B138,'[1]LISTADO ATM'!$A$2:$C$821,3,0)</f>
        <v>SUR</v>
      </c>
      <c r="B138" s="28">
        <v>781</v>
      </c>
      <c r="C138" s="28" t="str">
        <f>VLOOKUP(B138,'[1]LISTADO ATM'!$A$2:$B$821,2,0)</f>
        <v xml:space="preserve">ATM Estación Isla Barahona </v>
      </c>
      <c r="D138" s="67" t="s">
        <v>24</v>
      </c>
      <c r="E138" s="68"/>
    </row>
    <row r="139" spans="1:5" ht="18" x14ac:dyDescent="0.25">
      <c r="A139" s="28" t="str">
        <f>VLOOKUP(B139,'[1]LISTADO ATM'!$A$2:$C$821,3,0)</f>
        <v>DISTRITO NACIONAL</v>
      </c>
      <c r="B139" s="28">
        <v>31</v>
      </c>
      <c r="C139" s="28" t="str">
        <f>VLOOKUP(B139,'[1]LISTADO ATM'!$A$2:$B$821,2,0)</f>
        <v xml:space="preserve">ATM Oficina San Martín I </v>
      </c>
      <c r="D139" s="67" t="s">
        <v>24</v>
      </c>
      <c r="E139" s="68"/>
    </row>
    <row r="140" spans="1:5" ht="18" x14ac:dyDescent="0.25">
      <c r="A140" s="28" t="str">
        <f>VLOOKUP(B140,'[1]LISTADO ATM'!$A$2:$C$821,3,0)</f>
        <v>NORTE</v>
      </c>
      <c r="B140" s="28">
        <v>40</v>
      </c>
      <c r="C140" s="28" t="str">
        <f>VLOOKUP(B140,'[1]LISTADO ATM'!$A$2:$B$821,2,0)</f>
        <v xml:space="preserve">ATM Oficina El Puñal </v>
      </c>
      <c r="D140" s="67" t="s">
        <v>24</v>
      </c>
      <c r="E140" s="68"/>
    </row>
    <row r="141" spans="1:5" ht="18" x14ac:dyDescent="0.25">
      <c r="A141" s="28" t="str">
        <f>VLOOKUP(B141,'[1]LISTADO ATM'!$A$2:$C$821,3,0)</f>
        <v>DISTRITO NACIONAL</v>
      </c>
      <c r="B141" s="28">
        <v>267</v>
      </c>
      <c r="C141" s="28" t="str">
        <f>VLOOKUP(B141,'[1]LISTADO ATM'!$A$2:$B$821,2,0)</f>
        <v xml:space="preserve">ATM Centro de Caja México </v>
      </c>
      <c r="D141" s="67" t="s">
        <v>24</v>
      </c>
      <c r="E141" s="68"/>
    </row>
    <row r="142" spans="1:5" ht="18" x14ac:dyDescent="0.25">
      <c r="A142" s="28" t="str">
        <f>VLOOKUP(B142,'[1]LISTADO ATM'!$A$2:$C$821,3,0)</f>
        <v>ESTE</v>
      </c>
      <c r="B142" s="28">
        <v>480</v>
      </c>
      <c r="C142" s="28" t="str">
        <f>VLOOKUP(B142,'[1]LISTADO ATM'!$A$2:$B$821,2,0)</f>
        <v>ATM UNP Farmaconal Higuey</v>
      </c>
      <c r="D142" s="67" t="s">
        <v>24</v>
      </c>
      <c r="E142" s="68"/>
    </row>
    <row r="143" spans="1:5" ht="18" x14ac:dyDescent="0.25">
      <c r="A143" s="28" t="str">
        <f>VLOOKUP(B143,'[1]LISTADO ATM'!$A$2:$C$821,3,0)</f>
        <v>NORTE</v>
      </c>
      <c r="B143" s="28">
        <v>594</v>
      </c>
      <c r="C143" s="28" t="str">
        <f>VLOOKUP(B143,'[1]LISTADO ATM'!$A$2:$B$821,2,0)</f>
        <v xml:space="preserve">ATM Plaza Venezuela II (Santiago) </v>
      </c>
      <c r="D143" s="67" t="s">
        <v>24</v>
      </c>
      <c r="E143" s="68"/>
    </row>
    <row r="144" spans="1:5" ht="18" x14ac:dyDescent="0.25">
      <c r="A144" s="28" t="e">
        <f>VLOOKUP(B144,'[1]LISTADO ATM'!$A$2:$C$821,3,0)</f>
        <v>#N/A</v>
      </c>
      <c r="B144" s="28"/>
      <c r="C144" s="28" t="e">
        <f>VLOOKUP(B144,'[1]LISTADO ATM'!$A$2:$B$821,2,0)</f>
        <v>#N/A</v>
      </c>
      <c r="D144" s="40"/>
      <c r="E144" s="41"/>
    </row>
    <row r="145" spans="1:5" ht="18" x14ac:dyDescent="0.25">
      <c r="A145" s="28" t="e">
        <f>VLOOKUP(B145,'[1]LISTADO ATM'!$A$2:$C$821,3,0)</f>
        <v>#N/A</v>
      </c>
      <c r="B145" s="28"/>
      <c r="C145" s="28" t="e">
        <f>VLOOKUP(B145,'[1]LISTADO ATM'!$A$2:$B$821,2,0)</f>
        <v>#N/A</v>
      </c>
      <c r="D145" s="40"/>
      <c r="E145" s="41"/>
    </row>
    <row r="146" spans="1:5" ht="18" x14ac:dyDescent="0.25">
      <c r="A146" s="28" t="e">
        <f>VLOOKUP(B146,'[1]LISTADO ATM'!$A$2:$C$821,3,0)</f>
        <v>#N/A</v>
      </c>
      <c r="B146" s="28"/>
      <c r="C146" s="28" t="e">
        <f>VLOOKUP(B146,'[1]LISTADO ATM'!$A$2:$B$821,2,0)</f>
        <v>#N/A</v>
      </c>
      <c r="D146" s="40"/>
      <c r="E146" s="41"/>
    </row>
    <row r="147" spans="1:5" ht="18.75" thickBot="1" x14ac:dyDescent="0.3">
      <c r="A147" s="3"/>
      <c r="B147" s="38">
        <f>COUNT(B130:B146)</f>
        <v>13</v>
      </c>
      <c r="C147" s="29"/>
      <c r="D147" s="29"/>
      <c r="E147" s="30"/>
    </row>
  </sheetData>
  <mergeCells count="26">
    <mergeCell ref="D140:E140"/>
    <mergeCell ref="D143:E143"/>
    <mergeCell ref="D138:E138"/>
    <mergeCell ref="D129:E129"/>
    <mergeCell ref="D137:E137"/>
    <mergeCell ref="D134:E134"/>
    <mergeCell ref="D136:E136"/>
    <mergeCell ref="D133:E133"/>
    <mergeCell ref="D139:E139"/>
    <mergeCell ref="D130:E130"/>
    <mergeCell ref="D131:E131"/>
    <mergeCell ref="D132:E132"/>
    <mergeCell ref="D142:E142"/>
    <mergeCell ref="D141:E141"/>
    <mergeCell ref="D135:E135"/>
    <mergeCell ref="A1:E1"/>
    <mergeCell ref="A2:E2"/>
    <mergeCell ref="A7:E7"/>
    <mergeCell ref="C36:E36"/>
    <mergeCell ref="A38:E38"/>
    <mergeCell ref="A83:E83"/>
    <mergeCell ref="A103:E103"/>
    <mergeCell ref="A125:B125"/>
    <mergeCell ref="A128:E128"/>
    <mergeCell ref="C46:E46"/>
    <mergeCell ref="A48:E48"/>
  </mergeCells>
  <phoneticPr fontId="11" type="noConversion"/>
  <conditionalFormatting sqref="B105:B1048576 B1:B7 B9:B34 B36:B38 B85:B103 B50:B83 B40:B48">
    <cfRule type="duplicateValues" dxfId="97" priority="173"/>
  </conditionalFormatting>
  <conditionalFormatting sqref="B1:B34 B36:B1048576">
    <cfRule type="duplicateValues" dxfId="96" priority="117"/>
    <cfRule type="duplicateValues" dxfId="95" priority="154"/>
  </conditionalFormatting>
  <conditionalFormatting sqref="E146">
    <cfRule type="duplicateValues" dxfId="94" priority="122"/>
    <cfRule type="duplicateValues" dxfId="93" priority="123"/>
  </conditionalFormatting>
  <conditionalFormatting sqref="E67">
    <cfRule type="duplicateValues" dxfId="92" priority="120"/>
    <cfRule type="duplicateValues" dxfId="91" priority="121"/>
  </conditionalFormatting>
  <conditionalFormatting sqref="E9">
    <cfRule type="duplicateValues" dxfId="90" priority="100"/>
    <cfRule type="duplicateValues" dxfId="89" priority="101"/>
  </conditionalFormatting>
  <conditionalFormatting sqref="E10">
    <cfRule type="duplicateValues" dxfId="88" priority="98"/>
    <cfRule type="duplicateValues" dxfId="87" priority="99"/>
  </conditionalFormatting>
  <conditionalFormatting sqref="E11">
    <cfRule type="duplicateValues" dxfId="86" priority="96"/>
    <cfRule type="duplicateValues" dxfId="85" priority="97"/>
  </conditionalFormatting>
  <conditionalFormatting sqref="E13">
    <cfRule type="duplicateValues" dxfId="84" priority="94"/>
    <cfRule type="duplicateValues" dxfId="83" priority="95"/>
  </conditionalFormatting>
  <conditionalFormatting sqref="E15">
    <cfRule type="duplicateValues" dxfId="82" priority="90"/>
    <cfRule type="duplicateValues" dxfId="81" priority="91"/>
  </conditionalFormatting>
  <conditionalFormatting sqref="E16">
    <cfRule type="duplicateValues" dxfId="80" priority="88"/>
    <cfRule type="duplicateValues" dxfId="79" priority="89"/>
  </conditionalFormatting>
  <conditionalFormatting sqref="E17">
    <cfRule type="duplicateValues" dxfId="78" priority="86"/>
    <cfRule type="duplicateValues" dxfId="77" priority="87"/>
  </conditionalFormatting>
  <conditionalFormatting sqref="E18">
    <cfRule type="duplicateValues" dxfId="76" priority="84"/>
    <cfRule type="duplicateValues" dxfId="75" priority="85"/>
  </conditionalFormatting>
  <conditionalFormatting sqref="E21">
    <cfRule type="duplicateValues" dxfId="74" priority="82"/>
    <cfRule type="duplicateValues" dxfId="73" priority="83"/>
  </conditionalFormatting>
  <conditionalFormatting sqref="E22">
    <cfRule type="duplicateValues" dxfId="72" priority="80"/>
    <cfRule type="duplicateValues" dxfId="71" priority="81"/>
  </conditionalFormatting>
  <conditionalFormatting sqref="E23">
    <cfRule type="duplicateValues" dxfId="70" priority="78"/>
    <cfRule type="duplicateValues" dxfId="69" priority="79"/>
  </conditionalFormatting>
  <conditionalFormatting sqref="E24">
    <cfRule type="duplicateValues" dxfId="68" priority="76"/>
    <cfRule type="duplicateValues" dxfId="67" priority="77"/>
  </conditionalFormatting>
  <conditionalFormatting sqref="E26">
    <cfRule type="duplicateValues" dxfId="66" priority="72"/>
    <cfRule type="duplicateValues" dxfId="65" priority="73"/>
  </conditionalFormatting>
  <conditionalFormatting sqref="E27">
    <cfRule type="duplicateValues" dxfId="64" priority="70"/>
    <cfRule type="duplicateValues" dxfId="63" priority="71"/>
  </conditionalFormatting>
  <conditionalFormatting sqref="E28">
    <cfRule type="duplicateValues" dxfId="62" priority="68"/>
    <cfRule type="duplicateValues" dxfId="61" priority="69"/>
  </conditionalFormatting>
  <conditionalFormatting sqref="E29">
    <cfRule type="duplicateValues" dxfId="60" priority="66"/>
    <cfRule type="duplicateValues" dxfId="59" priority="67"/>
  </conditionalFormatting>
  <conditionalFormatting sqref="E31">
    <cfRule type="duplicateValues" dxfId="58" priority="64"/>
    <cfRule type="duplicateValues" dxfId="57" priority="65"/>
  </conditionalFormatting>
  <conditionalFormatting sqref="E50:E66 E68:E80">
    <cfRule type="duplicateValues" dxfId="56" priority="566"/>
    <cfRule type="duplicateValues" dxfId="55" priority="567"/>
  </conditionalFormatting>
  <conditionalFormatting sqref="E130">
    <cfRule type="duplicateValues" dxfId="54" priority="59"/>
    <cfRule type="duplicateValues" dxfId="53" priority="60"/>
  </conditionalFormatting>
  <conditionalFormatting sqref="E130">
    <cfRule type="duplicateValues" dxfId="52" priority="58"/>
  </conditionalFormatting>
  <conditionalFormatting sqref="E131">
    <cfRule type="duplicateValues" dxfId="51" priority="56"/>
    <cfRule type="duplicateValues" dxfId="50" priority="57"/>
  </conditionalFormatting>
  <conditionalFormatting sqref="E131">
    <cfRule type="duplicateValues" dxfId="49" priority="55"/>
  </conditionalFormatting>
  <conditionalFormatting sqref="E134">
    <cfRule type="duplicateValues" dxfId="48" priority="54"/>
  </conditionalFormatting>
  <conditionalFormatting sqref="E134">
    <cfRule type="duplicateValues" dxfId="47" priority="52"/>
    <cfRule type="duplicateValues" dxfId="46" priority="53"/>
  </conditionalFormatting>
  <conditionalFormatting sqref="E135">
    <cfRule type="duplicateValues" dxfId="45" priority="51"/>
  </conditionalFormatting>
  <conditionalFormatting sqref="E135">
    <cfRule type="duplicateValues" dxfId="44" priority="49"/>
    <cfRule type="duplicateValues" dxfId="43" priority="50"/>
  </conditionalFormatting>
  <conditionalFormatting sqref="E136">
    <cfRule type="duplicateValues" dxfId="42" priority="48"/>
  </conditionalFormatting>
  <conditionalFormatting sqref="E136">
    <cfRule type="duplicateValues" dxfId="41" priority="46"/>
    <cfRule type="duplicateValues" dxfId="40" priority="47"/>
  </conditionalFormatting>
  <conditionalFormatting sqref="E132">
    <cfRule type="duplicateValues" dxfId="39" priority="45"/>
  </conditionalFormatting>
  <conditionalFormatting sqref="E132">
    <cfRule type="duplicateValues" dxfId="38" priority="43"/>
    <cfRule type="duplicateValues" dxfId="37" priority="44"/>
  </conditionalFormatting>
  <conditionalFormatting sqref="E144:E145 E133">
    <cfRule type="duplicateValues" dxfId="36" priority="39"/>
  </conditionalFormatting>
  <conditionalFormatting sqref="E144:E145 E133">
    <cfRule type="duplicateValues" dxfId="35" priority="37"/>
    <cfRule type="duplicateValues" dxfId="34" priority="38"/>
  </conditionalFormatting>
  <conditionalFormatting sqref="E139">
    <cfRule type="duplicateValues" dxfId="33" priority="36"/>
  </conditionalFormatting>
  <conditionalFormatting sqref="E139">
    <cfRule type="duplicateValues" dxfId="32" priority="34"/>
    <cfRule type="duplicateValues" dxfId="31" priority="35"/>
  </conditionalFormatting>
  <conditionalFormatting sqref="B35">
    <cfRule type="duplicateValues" dxfId="30" priority="24"/>
  </conditionalFormatting>
  <conditionalFormatting sqref="B35">
    <cfRule type="duplicateValues" dxfId="29" priority="19"/>
    <cfRule type="duplicateValues" dxfId="28" priority="23"/>
  </conditionalFormatting>
  <conditionalFormatting sqref="E35">
    <cfRule type="duplicateValues" dxfId="27" priority="22"/>
  </conditionalFormatting>
  <conditionalFormatting sqref="E35">
    <cfRule type="duplicateValues" dxfId="26" priority="20"/>
    <cfRule type="duplicateValues" dxfId="25" priority="21"/>
  </conditionalFormatting>
  <conditionalFormatting sqref="E147:E1048576 E1:E7 E81:E83 E102:E129 E9:E34 E36:E38 E85:E100 E40:E48">
    <cfRule type="duplicateValues" dxfId="24" priority="577"/>
    <cfRule type="duplicateValues" dxfId="23" priority="578"/>
  </conditionalFormatting>
  <conditionalFormatting sqref="E146:E1048576 E102:E129 E1:E34 E36:E100">
    <cfRule type="duplicateValues" dxfId="22" priority="603"/>
  </conditionalFormatting>
  <conditionalFormatting sqref="E14:E34">
    <cfRule type="duplicateValues" dxfId="21" priority="616"/>
    <cfRule type="duplicateValues" dxfId="20" priority="617"/>
  </conditionalFormatting>
  <conditionalFormatting sqref="E25:E34">
    <cfRule type="duplicateValues" dxfId="19" priority="618"/>
    <cfRule type="duplicateValues" dxfId="18" priority="619"/>
  </conditionalFormatting>
  <conditionalFormatting sqref="E137">
    <cfRule type="duplicateValues" dxfId="17" priority="18"/>
  </conditionalFormatting>
  <conditionalFormatting sqref="E137">
    <cfRule type="duplicateValues" dxfId="16" priority="16"/>
    <cfRule type="duplicateValues" dxfId="15" priority="17"/>
  </conditionalFormatting>
  <conditionalFormatting sqref="E138">
    <cfRule type="duplicateValues" dxfId="14" priority="15"/>
  </conditionalFormatting>
  <conditionalFormatting sqref="E138">
    <cfRule type="duplicateValues" dxfId="13" priority="13"/>
    <cfRule type="duplicateValues" dxfId="12" priority="14"/>
  </conditionalFormatting>
  <conditionalFormatting sqref="E140">
    <cfRule type="duplicateValues" dxfId="11" priority="12"/>
  </conditionalFormatting>
  <conditionalFormatting sqref="E140">
    <cfRule type="duplicateValues" dxfId="10" priority="10"/>
    <cfRule type="duplicateValues" dxfId="9" priority="11"/>
  </conditionalFormatting>
  <conditionalFormatting sqref="E141">
    <cfRule type="duplicateValues" dxfId="8" priority="9"/>
  </conditionalFormatting>
  <conditionalFormatting sqref="E141">
    <cfRule type="duplicateValues" dxfId="7" priority="7"/>
    <cfRule type="duplicateValues" dxfId="6" priority="8"/>
  </conditionalFormatting>
  <conditionalFormatting sqref="E142">
    <cfRule type="duplicateValues" dxfId="5" priority="6"/>
  </conditionalFormatting>
  <conditionalFormatting sqref="E142">
    <cfRule type="duplicateValues" dxfId="4" priority="4"/>
    <cfRule type="duplicateValues" dxfId="3" priority="5"/>
  </conditionalFormatting>
  <conditionalFormatting sqref="E143">
    <cfRule type="duplicateValues" dxfId="2" priority="3"/>
  </conditionalFormatting>
  <conditionalFormatting sqref="E143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6.5" x14ac:dyDescent="0.25">
      <c r="B2" s="22">
        <v>918</v>
      </c>
      <c r="C2" s="23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918 676 153 410 697 142 934 562 165 211                                                    </v>
      </c>
    </row>
    <row r="3" spans="2:6" x14ac:dyDescent="0.25">
      <c r="B3" s="24">
        <v>676</v>
      </c>
      <c r="C3" s="25" t="s">
        <v>17</v>
      </c>
    </row>
    <row r="4" spans="2:6" x14ac:dyDescent="0.25">
      <c r="B4" s="24">
        <v>153</v>
      </c>
      <c r="C4" s="25" t="s">
        <v>17</v>
      </c>
    </row>
    <row r="5" spans="2:6" x14ac:dyDescent="0.25">
      <c r="B5" s="24">
        <v>410</v>
      </c>
      <c r="C5" s="25" t="s">
        <v>17</v>
      </c>
    </row>
    <row r="6" spans="2:6" x14ac:dyDescent="0.25">
      <c r="B6" s="24">
        <v>697</v>
      </c>
      <c r="C6" s="25" t="s">
        <v>17</v>
      </c>
    </row>
    <row r="7" spans="2:6" x14ac:dyDescent="0.25">
      <c r="B7" s="24">
        <v>142</v>
      </c>
      <c r="C7" s="25" t="s">
        <v>17</v>
      </c>
    </row>
    <row r="8" spans="2:6" x14ac:dyDescent="0.25">
      <c r="B8" s="24">
        <v>934</v>
      </c>
      <c r="C8" s="25" t="s">
        <v>17</v>
      </c>
    </row>
    <row r="9" spans="2:6" x14ac:dyDescent="0.25">
      <c r="B9" s="24">
        <v>562</v>
      </c>
      <c r="C9" s="25" t="s">
        <v>17</v>
      </c>
    </row>
    <row r="10" spans="2:6" x14ac:dyDescent="0.25">
      <c r="B10" s="24">
        <v>165</v>
      </c>
      <c r="C10" s="25" t="s">
        <v>17</v>
      </c>
    </row>
    <row r="11" spans="2:6" x14ac:dyDescent="0.25">
      <c r="B11" s="24">
        <v>211</v>
      </c>
      <c r="C11" s="25" t="s">
        <v>17</v>
      </c>
    </row>
    <row r="12" spans="2:6" x14ac:dyDescent="0.25">
      <c r="B12" s="24"/>
      <c r="C12" s="25" t="s">
        <v>17</v>
      </c>
    </row>
    <row r="13" spans="2:6" x14ac:dyDescent="0.25">
      <c r="B13" s="24"/>
      <c r="C13" s="25" t="s">
        <v>17</v>
      </c>
    </row>
    <row r="14" spans="2:6" x14ac:dyDescent="0.25">
      <c r="B14" s="24"/>
      <c r="C14" s="25" t="s">
        <v>17</v>
      </c>
    </row>
    <row r="15" spans="2:6" x14ac:dyDescent="0.25">
      <c r="B15" s="24"/>
      <c r="C15" s="25" t="s">
        <v>17</v>
      </c>
    </row>
    <row r="16" spans="2:6" x14ac:dyDescent="0.25">
      <c r="B16" s="24"/>
      <c r="C16" s="25" t="s">
        <v>17</v>
      </c>
    </row>
    <row r="17" spans="2:3" x14ac:dyDescent="0.25">
      <c r="B17" s="24"/>
      <c r="C17" s="25" t="s">
        <v>17</v>
      </c>
    </row>
    <row r="18" spans="2:3" x14ac:dyDescent="0.25">
      <c r="B18" s="24"/>
      <c r="C18" s="25" t="s">
        <v>17</v>
      </c>
    </row>
    <row r="19" spans="2:3" x14ac:dyDescent="0.25">
      <c r="B19" s="24"/>
      <c r="C19" s="25" t="s">
        <v>17</v>
      </c>
    </row>
    <row r="20" spans="2:3" x14ac:dyDescent="0.25">
      <c r="B20" s="24"/>
      <c r="C20" s="25" t="s">
        <v>17</v>
      </c>
    </row>
    <row r="21" spans="2:3" x14ac:dyDescent="0.25">
      <c r="B21" s="24"/>
      <c r="C21" s="25" t="s">
        <v>17</v>
      </c>
    </row>
    <row r="22" spans="2:3" x14ac:dyDescent="0.25">
      <c r="B22" s="24"/>
      <c r="C22" s="25" t="s">
        <v>17</v>
      </c>
    </row>
    <row r="23" spans="2:3" x14ac:dyDescent="0.25">
      <c r="B23" s="24"/>
      <c r="C23" s="25" t="s">
        <v>17</v>
      </c>
    </row>
    <row r="24" spans="2:3" x14ac:dyDescent="0.25">
      <c r="B24" s="24"/>
      <c r="C24" s="25" t="s">
        <v>17</v>
      </c>
    </row>
    <row r="25" spans="2:3" x14ac:dyDescent="0.25">
      <c r="B25" s="24"/>
      <c r="C25" s="25" t="s">
        <v>17</v>
      </c>
    </row>
    <row r="26" spans="2:3" x14ac:dyDescent="0.25">
      <c r="B26" s="24"/>
      <c r="C26" s="25" t="s">
        <v>17</v>
      </c>
    </row>
    <row r="27" spans="2:3" x14ac:dyDescent="0.25">
      <c r="B27" s="24"/>
      <c r="C27" s="25" t="s">
        <v>17</v>
      </c>
    </row>
    <row r="28" spans="2:3" x14ac:dyDescent="0.25">
      <c r="B28" s="24"/>
      <c r="C28" s="25" t="s">
        <v>17</v>
      </c>
    </row>
    <row r="29" spans="2:3" x14ac:dyDescent="0.25">
      <c r="B29" s="24"/>
      <c r="C29" s="25" t="s">
        <v>17</v>
      </c>
    </row>
    <row r="30" spans="2:3" x14ac:dyDescent="0.25">
      <c r="B30" s="24"/>
      <c r="C30" s="25" t="s">
        <v>17</v>
      </c>
    </row>
    <row r="31" spans="2:3" x14ac:dyDescent="0.25">
      <c r="B31" s="24"/>
      <c r="C31" s="25" t="s">
        <v>17</v>
      </c>
    </row>
    <row r="32" spans="2:3" x14ac:dyDescent="0.25">
      <c r="B32" s="24"/>
      <c r="C32" s="25" t="s">
        <v>17</v>
      </c>
    </row>
    <row r="33" spans="2:3" x14ac:dyDescent="0.25">
      <c r="B33" s="24"/>
      <c r="C33" s="25" t="s">
        <v>17</v>
      </c>
    </row>
    <row r="34" spans="2:3" x14ac:dyDescent="0.25">
      <c r="B34" s="24"/>
      <c r="C34" s="25" t="s">
        <v>17</v>
      </c>
    </row>
    <row r="35" spans="2:3" x14ac:dyDescent="0.25">
      <c r="B35" s="24"/>
      <c r="C35" s="25" t="s">
        <v>17</v>
      </c>
    </row>
    <row r="36" spans="2:3" x14ac:dyDescent="0.25">
      <c r="B36" s="24"/>
      <c r="C36" s="25" t="s">
        <v>17</v>
      </c>
    </row>
    <row r="37" spans="2:3" x14ac:dyDescent="0.25">
      <c r="B37" s="24"/>
      <c r="C37" s="25" t="s">
        <v>17</v>
      </c>
    </row>
    <row r="38" spans="2:3" x14ac:dyDescent="0.25">
      <c r="B38" s="24"/>
      <c r="C38" s="25" t="s">
        <v>17</v>
      </c>
    </row>
    <row r="39" spans="2:3" x14ac:dyDescent="0.25">
      <c r="B39" s="24"/>
      <c r="C39" s="25" t="s">
        <v>17</v>
      </c>
    </row>
    <row r="40" spans="2:3" x14ac:dyDescent="0.25">
      <c r="B40" s="24"/>
      <c r="C40" s="25" t="s">
        <v>17</v>
      </c>
    </row>
    <row r="41" spans="2:3" x14ac:dyDescent="0.25">
      <c r="B41" s="24"/>
      <c r="C41" s="25" t="s">
        <v>17</v>
      </c>
    </row>
    <row r="42" spans="2:3" x14ac:dyDescent="0.25">
      <c r="B42" s="24"/>
      <c r="C42" s="25" t="s">
        <v>17</v>
      </c>
    </row>
    <row r="43" spans="2:3" x14ac:dyDescent="0.25">
      <c r="B43" s="24"/>
      <c r="C43" s="25" t="s">
        <v>17</v>
      </c>
    </row>
    <row r="44" spans="2:3" x14ac:dyDescent="0.25">
      <c r="B44" s="24"/>
      <c r="C44" s="25" t="s">
        <v>17</v>
      </c>
    </row>
    <row r="45" spans="2:3" x14ac:dyDescent="0.25">
      <c r="B45" s="24"/>
      <c r="C45" s="25" t="s">
        <v>17</v>
      </c>
    </row>
    <row r="46" spans="2:3" x14ac:dyDescent="0.25">
      <c r="B46" s="24"/>
      <c r="C46" s="25" t="s">
        <v>17</v>
      </c>
    </row>
    <row r="47" spans="2:3" x14ac:dyDescent="0.25">
      <c r="B47" s="24"/>
      <c r="C47" s="25" t="s">
        <v>17</v>
      </c>
    </row>
    <row r="48" spans="2:3" x14ac:dyDescent="0.25">
      <c r="B48" s="24"/>
      <c r="C48" s="25" t="s">
        <v>17</v>
      </c>
    </row>
    <row r="49" spans="2:3" x14ac:dyDescent="0.25">
      <c r="B49" s="24"/>
      <c r="C49" s="25" t="s">
        <v>17</v>
      </c>
    </row>
    <row r="50" spans="2:3" x14ac:dyDescent="0.25">
      <c r="B50" s="24"/>
      <c r="C50" s="25" t="s">
        <v>17</v>
      </c>
    </row>
    <row r="51" spans="2:3" x14ac:dyDescent="0.25">
      <c r="B51" s="24"/>
      <c r="C51" s="25" t="s">
        <v>17</v>
      </c>
    </row>
    <row r="52" spans="2:3" x14ac:dyDescent="0.25">
      <c r="B52" s="24"/>
      <c r="C52" s="25" t="s">
        <v>17</v>
      </c>
    </row>
    <row r="53" spans="2:3" x14ac:dyDescent="0.25">
      <c r="B53" s="24"/>
      <c r="C53" s="25" t="s">
        <v>17</v>
      </c>
    </row>
    <row r="54" spans="2:3" x14ac:dyDescent="0.25">
      <c r="B54" s="24"/>
      <c r="C54" s="25" t="s">
        <v>17</v>
      </c>
    </row>
    <row r="55" spans="2:3" x14ac:dyDescent="0.25">
      <c r="B55" s="24"/>
      <c r="C55" s="25" t="s">
        <v>17</v>
      </c>
    </row>
    <row r="56" spans="2:3" x14ac:dyDescent="0.25">
      <c r="B56" s="24"/>
      <c r="C56" s="25" t="s">
        <v>17</v>
      </c>
    </row>
    <row r="57" spans="2:3" x14ac:dyDescent="0.25">
      <c r="B57" s="24"/>
      <c r="C57" s="25" t="s">
        <v>17</v>
      </c>
    </row>
    <row r="58" spans="2:3" x14ac:dyDescent="0.25">
      <c r="B58" s="24"/>
      <c r="C58" s="25" t="s">
        <v>17</v>
      </c>
    </row>
    <row r="59" spans="2:3" x14ac:dyDescent="0.25">
      <c r="B59" s="24"/>
      <c r="C59" s="25" t="s">
        <v>17</v>
      </c>
    </row>
    <row r="60" spans="2:3" ht="15.75" thickBot="1" x14ac:dyDescent="0.3">
      <c r="B60" s="26"/>
      <c r="C60" s="27" t="s">
        <v>17</v>
      </c>
    </row>
    <row r="61" spans="2:3" x14ac:dyDescent="0.25">
      <c r="C61" s="21" t="s">
        <v>17</v>
      </c>
    </row>
    <row r="62" spans="2:3" x14ac:dyDescent="0.25">
      <c r="C62" s="21" t="s">
        <v>17</v>
      </c>
    </row>
    <row r="63" spans="2:3" x14ac:dyDescent="0.25">
      <c r="C63" s="21" t="s">
        <v>17</v>
      </c>
    </row>
    <row r="64" spans="2:3" x14ac:dyDescent="0.25">
      <c r="C64" s="21" t="s">
        <v>17</v>
      </c>
    </row>
    <row r="65" spans="3:3" x14ac:dyDescent="0.25">
      <c r="C65" s="21" t="s">
        <v>17</v>
      </c>
    </row>
    <row r="66" spans="3:3" x14ac:dyDescent="0.25">
      <c r="C66" s="21" t="s">
        <v>17</v>
      </c>
    </row>
    <row r="67" spans="3:3" x14ac:dyDescent="0.25">
      <c r="C67" s="21" t="s">
        <v>17</v>
      </c>
    </row>
    <row r="68" spans="3:3" x14ac:dyDescent="0.25">
      <c r="C68" s="21" t="s">
        <v>17</v>
      </c>
    </row>
    <row r="69" spans="3:3" x14ac:dyDescent="0.25">
      <c r="C69" s="21" t="s">
        <v>17</v>
      </c>
    </row>
    <row r="70" spans="3:3" x14ac:dyDescent="0.25">
      <c r="C70" s="21" t="s">
        <v>17</v>
      </c>
    </row>
    <row r="71" spans="3:3" x14ac:dyDescent="0.25">
      <c r="C71" s="21" t="s">
        <v>17</v>
      </c>
    </row>
    <row r="72" spans="3:3" x14ac:dyDescent="0.25">
      <c r="C72" s="21" t="s">
        <v>17</v>
      </c>
    </row>
    <row r="73" spans="3:3" x14ac:dyDescent="0.25">
      <c r="C73" s="21" t="s">
        <v>17</v>
      </c>
    </row>
    <row r="74" spans="3:3" x14ac:dyDescent="0.25">
      <c r="C74" s="21" t="s">
        <v>17</v>
      </c>
    </row>
    <row r="75" spans="3:3" x14ac:dyDescent="0.25">
      <c r="C75" s="21" t="s">
        <v>17</v>
      </c>
    </row>
    <row r="76" spans="3:3" x14ac:dyDescent="0.25">
      <c r="C76" s="21" t="s">
        <v>17</v>
      </c>
    </row>
    <row r="77" spans="3:3" x14ac:dyDescent="0.25">
      <c r="C77" s="21" t="s">
        <v>17</v>
      </c>
    </row>
    <row r="78" spans="3:3" x14ac:dyDescent="0.25">
      <c r="C78" s="21" t="s">
        <v>17</v>
      </c>
    </row>
    <row r="79" spans="3:3" x14ac:dyDescent="0.25">
      <c r="C79" s="21" t="s">
        <v>17</v>
      </c>
    </row>
    <row r="80" spans="3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2021-05-16T02:44:21Z</dcterms:modified>
</cp:coreProperties>
</file>