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6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Hoja1!$A$127:$E$127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" l="1"/>
  <c r="G120" i="1"/>
  <c r="A122" i="1"/>
  <c r="C122" i="1"/>
  <c r="B124" i="1"/>
  <c r="C94" i="1"/>
  <c r="C95" i="1"/>
  <c r="A94" i="1"/>
  <c r="A95" i="1"/>
  <c r="B142" i="1"/>
  <c r="C139" i="1"/>
  <c r="C140" i="1"/>
  <c r="C141" i="1"/>
  <c r="A139" i="1"/>
  <c r="A140" i="1"/>
  <c r="A141" i="1"/>
  <c r="C160" i="1"/>
  <c r="C161" i="1"/>
  <c r="C162" i="1"/>
  <c r="C163" i="1"/>
  <c r="C164" i="1"/>
  <c r="A160" i="1"/>
  <c r="A161" i="1"/>
  <c r="A162" i="1"/>
  <c r="A163" i="1"/>
  <c r="A164" i="1"/>
  <c r="C90" i="1"/>
  <c r="C91" i="1"/>
  <c r="A90" i="1"/>
  <c r="A91" i="1"/>
  <c r="C87" i="1"/>
  <c r="C88" i="1"/>
  <c r="A87" i="1"/>
  <c r="A88" i="1"/>
  <c r="C118" i="1"/>
  <c r="C119" i="1"/>
  <c r="C120" i="1"/>
  <c r="A119" i="1"/>
  <c r="A120" i="1"/>
  <c r="C85" i="1"/>
  <c r="C86" i="1"/>
  <c r="A85" i="1"/>
  <c r="A86" i="1"/>
  <c r="C115" i="1"/>
  <c r="C116" i="1"/>
  <c r="C117" i="1"/>
  <c r="C121" i="1"/>
  <c r="C123" i="1"/>
  <c r="A116" i="1"/>
  <c r="A117" i="1"/>
  <c r="A118" i="1"/>
  <c r="A121" i="1"/>
  <c r="A123" i="1"/>
  <c r="C83" i="1"/>
  <c r="C84" i="1"/>
  <c r="C89" i="1"/>
  <c r="C92" i="1"/>
  <c r="C93" i="1"/>
  <c r="A83" i="1"/>
  <c r="A84" i="1"/>
  <c r="A89" i="1"/>
  <c r="A92" i="1"/>
  <c r="A93" i="1"/>
  <c r="B14" i="1" l="1"/>
  <c r="C106" i="1"/>
  <c r="A106" i="1"/>
  <c r="C77" i="1"/>
  <c r="C78" i="1"/>
  <c r="C79" i="1"/>
  <c r="C80" i="1"/>
  <c r="C81" i="1"/>
  <c r="C82" i="1"/>
  <c r="A79" i="1"/>
  <c r="A80" i="1"/>
  <c r="A81" i="1"/>
  <c r="A82" i="1"/>
  <c r="C159" i="1" l="1"/>
  <c r="A159" i="1"/>
  <c r="C158" i="1"/>
  <c r="A158" i="1"/>
  <c r="C76" i="1"/>
  <c r="A76" i="1"/>
  <c r="A77" i="1"/>
  <c r="A78" i="1"/>
  <c r="C114" i="1"/>
  <c r="A114" i="1"/>
  <c r="A115" i="1"/>
  <c r="B165" i="1"/>
  <c r="C155" i="1"/>
  <c r="C156" i="1"/>
  <c r="C157" i="1"/>
  <c r="A155" i="1"/>
  <c r="A156" i="1"/>
  <c r="A157" i="1"/>
  <c r="C70" i="1" l="1"/>
  <c r="C71" i="1"/>
  <c r="C72" i="1"/>
  <c r="C73" i="1"/>
  <c r="C74" i="1"/>
  <c r="C75" i="1"/>
  <c r="A70" i="1"/>
  <c r="A71" i="1"/>
  <c r="A72" i="1"/>
  <c r="A73" i="1"/>
  <c r="A74" i="1"/>
  <c r="A75" i="1"/>
  <c r="C65" i="1"/>
  <c r="C66" i="1"/>
  <c r="C67" i="1"/>
  <c r="C68" i="1"/>
  <c r="C69" i="1"/>
  <c r="A67" i="1"/>
  <c r="A68" i="1"/>
  <c r="A69" i="1"/>
  <c r="B22" i="1"/>
  <c r="C19" i="1"/>
  <c r="C20" i="1"/>
  <c r="C21" i="1"/>
  <c r="A19" i="1"/>
  <c r="A20" i="1"/>
  <c r="A21" i="1"/>
  <c r="C10" i="1"/>
  <c r="C11" i="1"/>
  <c r="C12" i="1"/>
  <c r="C13" i="1"/>
  <c r="A10" i="1"/>
  <c r="A11" i="1"/>
  <c r="A12" i="1"/>
  <c r="A13" i="1"/>
  <c r="C62" i="1" l="1"/>
  <c r="C63" i="1"/>
  <c r="C64" i="1"/>
  <c r="A62" i="1"/>
  <c r="A63" i="1"/>
  <c r="A64" i="1"/>
  <c r="A65" i="1"/>
  <c r="A66" i="1"/>
  <c r="C56" i="1"/>
  <c r="C57" i="1"/>
  <c r="C58" i="1"/>
  <c r="C59" i="1"/>
  <c r="C60" i="1"/>
  <c r="C61" i="1"/>
  <c r="A56" i="1"/>
  <c r="A57" i="1"/>
  <c r="A58" i="1"/>
  <c r="A59" i="1"/>
  <c r="A60" i="1"/>
  <c r="A61" i="1"/>
  <c r="C154" i="1"/>
  <c r="A154" i="1"/>
  <c r="C135" i="1"/>
  <c r="C136" i="1"/>
  <c r="C137" i="1"/>
  <c r="C138" i="1"/>
  <c r="A135" i="1"/>
  <c r="A136" i="1"/>
  <c r="A137" i="1"/>
  <c r="A138" i="1"/>
  <c r="C50" i="1"/>
  <c r="C51" i="1"/>
  <c r="C52" i="1"/>
  <c r="C53" i="1"/>
  <c r="C54" i="1"/>
  <c r="C55" i="1"/>
  <c r="A50" i="1"/>
  <c r="A51" i="1"/>
  <c r="A52" i="1"/>
  <c r="A53" i="1"/>
  <c r="A54" i="1"/>
  <c r="A55" i="1"/>
  <c r="C109" i="1"/>
  <c r="C110" i="1"/>
  <c r="C111" i="1"/>
  <c r="C112" i="1"/>
  <c r="C113" i="1"/>
  <c r="A109" i="1"/>
  <c r="A110" i="1"/>
  <c r="A111" i="1"/>
  <c r="A112" i="1"/>
  <c r="A113" i="1"/>
  <c r="C133" i="1"/>
  <c r="C134" i="1"/>
  <c r="C131" i="1"/>
  <c r="C132" i="1"/>
  <c r="A134" i="1"/>
  <c r="A131" i="1"/>
  <c r="A132" i="1"/>
  <c r="C48" i="1" l="1"/>
  <c r="C49" i="1"/>
  <c r="A48" i="1"/>
  <c r="A49" i="1"/>
  <c r="C47" i="1" l="1"/>
  <c r="C45" i="1"/>
  <c r="C46" i="1"/>
  <c r="A45" i="1"/>
  <c r="A46" i="1"/>
  <c r="A47" i="1"/>
  <c r="C130" i="1" l="1"/>
  <c r="A130" i="1"/>
  <c r="A38" i="1" l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108" i="1"/>
  <c r="C108" i="1"/>
  <c r="A129" i="1"/>
  <c r="C129" i="1"/>
  <c r="A133" i="1"/>
  <c r="A18" i="1"/>
  <c r="C18" i="1"/>
  <c r="A151" i="1"/>
  <c r="C151" i="1"/>
  <c r="A152" i="1"/>
  <c r="C152" i="1"/>
  <c r="A153" i="1"/>
  <c r="C153" i="1"/>
  <c r="C9" i="1"/>
  <c r="A9" i="1"/>
  <c r="C35" i="1"/>
  <c r="C36" i="1"/>
  <c r="A35" i="1"/>
  <c r="A36" i="1"/>
  <c r="C105" i="1"/>
  <c r="C107" i="1"/>
  <c r="A105" i="1"/>
  <c r="A107" i="1"/>
  <c r="C31" i="1" l="1"/>
  <c r="C32" i="1"/>
  <c r="C33" i="1"/>
  <c r="C34" i="1"/>
  <c r="C37" i="1"/>
  <c r="A32" i="1"/>
  <c r="A33" i="1"/>
  <c r="A34" i="1"/>
  <c r="A37" i="1"/>
  <c r="C27" i="1"/>
  <c r="C28" i="1"/>
  <c r="C29" i="1"/>
  <c r="C30" i="1"/>
  <c r="A28" i="1"/>
  <c r="A29" i="1"/>
  <c r="A30" i="1"/>
  <c r="A31" i="1"/>
  <c r="C149" i="1" l="1"/>
  <c r="C150" i="1"/>
  <c r="A149" i="1"/>
  <c r="A150" i="1"/>
  <c r="A104" i="1"/>
  <c r="C104" i="1"/>
  <c r="A27" i="1"/>
  <c r="C128" i="1" l="1"/>
  <c r="A128" i="1"/>
  <c r="C103" i="1"/>
  <c r="A103" i="1"/>
  <c r="A145" i="1"/>
  <c r="C26" i="1"/>
  <c r="A26" i="1"/>
  <c r="F2" i="3" l="1"/>
</calcChain>
</file>

<file path=xl/sharedStrings.xml><?xml version="1.0" encoding="utf-8"?>
<sst xmlns="http://schemas.openxmlformats.org/spreadsheetml/2006/main" count="1052" uniqueCount="29">
  <si>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</si>
  <si>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</si>
  <si>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</si>
  <si>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</si>
  <si>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</si>
  <si>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</si>
  <si>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</si>
  <si>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</si>
  <si>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</si>
  <si>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</si>
  <si>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</si>
  <si>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</si>
  <si>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</si>
  <si>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</si>
  <si>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</si>
  <si>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</si>
  <si>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</si>
  <si>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</si>
  <si>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</si>
  <si>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</si>
  <si>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</si>
  <si>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</si>
  <si>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</si>
  <si>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</si>
  <si>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</si>
  <si>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2 Gavetas Vacias + 1 Fallando</t>
  </si>
  <si>
    <t>VVVV</t>
  </si>
  <si>
    <t>M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</si>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</sst>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rgb="FF00B0F0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145" zoomScaleNormal="100" workbookViewId="0">
      <selection activeCell="G139" sqref="G139"/>
    </sheetView>
  </sheetViews>
  <sheetFormatPr baseColWidth="10" defaultColWidth="23.42578125" defaultRowHeight="15" x14ac:dyDescent="0.25"/>
  <cols>
    <col min="1" max="1" width="27.140625" customWidth="1"/>
    <col min="2" max="2" width="18.28515625" bestFit="1" customWidth="1"/>
    <col min="3" max="3" width="55" bestFit="1" customWidth="1"/>
    <col min="4" max="4" width="38.42578125" bestFit="1" customWidth="1"/>
    <col min="5" max="5" width="14.5703125" bestFit="1" customWidth="1"/>
    <col min="6" max="6" width="13.28515625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44332.25</v>
      </c>
      <c r="C4" s="1"/>
      <c r="D4" s="1"/>
      <c r="E4" s="11"/>
    </row>
    <row r="5" spans="1:5" ht="18.75" thickBot="1" x14ac:dyDescent="0.3">
      <c r="A5" s="7" t="s">
        <v>3</v>
      </c>
      <c r="B5" s="9">
        <v>44332.708333333336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8" t="str">
        <f>VLOOKUP(B9,'[1]LISTADO ATM'!$A$2:$C$821,3,0)</f>
        <v>NORTE</v>
      </c>
      <c r="B9" s="28">
        <v>799</v>
      </c>
      <c r="C9" s="28" t="str">
        <f>VLOOKUP(B9,'[1]LISTADO ATM'!$A$2:$B$821,2,0)</f>
        <v xml:space="preserve">ATM Clínica Corominas (Santiago) </v>
      </c>
      <c r="D9" s="16" t="s">
        <v>20</v>
      </c>
      <c r="E9" s="33">
        <v>3335887989</v>
      </c>
    </row>
    <row r="10" spans="1:5" ht="18" x14ac:dyDescent="0.25">
      <c r="A10" s="28" t="str">
        <f>VLOOKUP(B10,'[1]LISTADO ATM'!$A$2:$C$821,3,0)</f>
        <v>NORTE</v>
      </c>
      <c r="B10" s="28">
        <v>632</v>
      </c>
      <c r="C10" s="28" t="str">
        <f>VLOOKUP(B10,'[1]LISTADO ATM'!$A$2:$B$821,2,0)</f>
        <v xml:space="preserve">ATM Autobanco Gurabo </v>
      </c>
      <c r="D10" s="16" t="s">
        <v>20</v>
      </c>
      <c r="E10" s="33">
        <v>3335888088</v>
      </c>
    </row>
    <row r="11" spans="1:5" ht="18" x14ac:dyDescent="0.25">
      <c r="A11" s="28" t="str">
        <f>VLOOKUP(B11,'[1]LISTADO ATM'!$A$2:$C$821,3,0)</f>
        <v>DISTRITO NACIONAL</v>
      </c>
      <c r="B11" s="28">
        <v>487</v>
      </c>
      <c r="C11" s="28" t="str">
        <f>VLOOKUP(B11,'[1]LISTADO ATM'!$A$2:$B$821,2,0)</f>
        <v xml:space="preserve">ATM Olé Hainamosa </v>
      </c>
      <c r="D11" s="16" t="s">
        <v>20</v>
      </c>
      <c r="E11" s="33">
        <v>3335888052</v>
      </c>
    </row>
    <row r="12" spans="1:5" ht="18" x14ac:dyDescent="0.25">
      <c r="A12" s="28" t="str">
        <f>VLOOKUP(B12,'[1]LISTADO ATM'!$A$2:$C$821,3,0)</f>
        <v>NORTE</v>
      </c>
      <c r="B12" s="28">
        <v>732</v>
      </c>
      <c r="C12" s="28" t="str">
        <f>VLOOKUP(B12,'[1]LISTADO ATM'!$A$2:$B$821,2,0)</f>
        <v xml:space="preserve">ATM Molino del Valle (Santiago) </v>
      </c>
      <c r="D12" s="16" t="s">
        <v>20</v>
      </c>
      <c r="E12" s="33">
        <v>3335888037</v>
      </c>
    </row>
    <row r="13" spans="1:5" ht="18" x14ac:dyDescent="0.25">
      <c r="A13" s="28" t="str">
        <f>VLOOKUP(B13,'[1]LISTADO ATM'!$A$2:$C$821,3,0)</f>
        <v>DISTRITO NACIONAL</v>
      </c>
      <c r="B13" s="28">
        <v>938</v>
      </c>
      <c r="C13" s="28" t="str">
        <f>VLOOKUP(B13,'[1]LISTADO ATM'!$A$2:$B$821,2,0)</f>
        <v xml:space="preserve">ATM Autobanco Oficina Filadelfia Plaza </v>
      </c>
      <c r="D13" s="16" t="s">
        <v>20</v>
      </c>
      <c r="E13" s="31">
        <v>3335887726</v>
      </c>
    </row>
    <row r="14" spans="1:5" ht="18.75" thickBot="1" x14ac:dyDescent="0.3">
      <c r="A14" s="3" t="s">
        <v>11</v>
      </c>
      <c r="B14" s="36">
        <f>COUNT(B9:B13)</f>
        <v>5</v>
      </c>
      <c r="C14" s="54"/>
      <c r="D14" s="55"/>
      <c r="E14" s="56"/>
    </row>
    <row r="15" spans="1:5" x14ac:dyDescent="0.25">
      <c r="B15" s="5"/>
      <c r="E15" s="5"/>
    </row>
    <row r="16" spans="1:5" ht="18" x14ac:dyDescent="0.25">
      <c r="A16" s="51" t="s">
        <v>16</v>
      </c>
      <c r="B16" s="52"/>
      <c r="C16" s="52"/>
      <c r="D16" s="52"/>
      <c r="E16" s="53"/>
    </row>
    <row r="17" spans="1:6" ht="18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</row>
    <row r="18" spans="1:6" ht="18" x14ac:dyDescent="0.25">
      <c r="A18" s="19" t="str">
        <f>VLOOKUP(B18,'[1]LISTADO ATM'!$A$2:$C$821,3,0)</f>
        <v>NORTE</v>
      </c>
      <c r="B18" s="28">
        <v>937</v>
      </c>
      <c r="C18" s="31" t="str">
        <f>VLOOKUP(B18,'[1]LISTADO ATM'!$A$2:$B$821,2,0)</f>
        <v xml:space="preserve">ATM Autobanco Oficina La Vega II </v>
      </c>
      <c r="D18" s="16" t="s">
        <v>19</v>
      </c>
      <c r="E18" s="31">
        <v>3335888017</v>
      </c>
    </row>
    <row r="19" spans="1:6" ht="18" x14ac:dyDescent="0.25">
      <c r="A19" s="19" t="str">
        <f>VLOOKUP(B19,'[1]LISTADO ATM'!$A$2:$C$821,3,0)</f>
        <v>DISTRITO NACIONAL</v>
      </c>
      <c r="B19" s="28">
        <v>967</v>
      </c>
      <c r="C19" s="31" t="str">
        <f>VLOOKUP(B19,'[1]LISTADO ATM'!$A$2:$B$821,2,0)</f>
        <v xml:space="preserve">ATM UNP Hiper Olé Autopista Duarte </v>
      </c>
      <c r="D19" s="16" t="s">
        <v>19</v>
      </c>
      <c r="E19" s="31">
        <v>3335888048</v>
      </c>
    </row>
    <row r="20" spans="1:6" ht="18" x14ac:dyDescent="0.25">
      <c r="A20" s="19" t="str">
        <f>VLOOKUP(B20,'[1]LISTADO ATM'!$A$2:$C$821,3,0)</f>
        <v>NORTE</v>
      </c>
      <c r="B20" s="28">
        <v>774</v>
      </c>
      <c r="C20" s="31" t="str">
        <f>VLOOKUP(B20,'[1]LISTADO ATM'!$A$2:$B$821,2,0)</f>
        <v xml:space="preserve">ATM Oficina Montecristi </v>
      </c>
      <c r="D20" s="16" t="s">
        <v>19</v>
      </c>
      <c r="E20" s="31">
        <v>3335888138</v>
      </c>
    </row>
    <row r="21" spans="1:6" ht="18" x14ac:dyDescent="0.25">
      <c r="A21" s="19" t="str">
        <f>VLOOKUP(B21,'[1]LISTADO ATM'!$A$2:$C$821,3,0)</f>
        <v>ESTE</v>
      </c>
      <c r="B21" s="28">
        <v>630</v>
      </c>
      <c r="C21" s="31" t="str">
        <f>VLOOKUP(B21,'[1]LISTADO ATM'!$A$2:$B$821,2,0)</f>
        <v xml:space="preserve">ATM Oficina Plaza Zaglul (SPM) </v>
      </c>
      <c r="D21" s="16" t="s">
        <v>19</v>
      </c>
      <c r="E21" s="31">
        <v>3335887914</v>
      </c>
    </row>
    <row r="22" spans="1:6" ht="18.75" thickBot="1" x14ac:dyDescent="0.3">
      <c r="A22" s="3" t="s">
        <v>11</v>
      </c>
      <c r="B22" s="36">
        <f>COUNT(B18:B21)</f>
        <v>4</v>
      </c>
      <c r="C22" s="65"/>
      <c r="D22" s="66"/>
      <c r="E22" s="67"/>
    </row>
    <row r="23" spans="1:6" ht="15.75" thickBot="1" x14ac:dyDescent="0.3">
      <c r="B23" s="5"/>
      <c r="E23" s="5"/>
    </row>
    <row r="24" spans="1:6" ht="18.75" thickBot="1" x14ac:dyDescent="0.3">
      <c r="A24" s="57" t="s">
        <v>14</v>
      </c>
      <c r="B24" s="58"/>
      <c r="C24" s="58"/>
      <c r="D24" s="58"/>
      <c r="E24" s="59"/>
    </row>
    <row r="25" spans="1:6" ht="18" x14ac:dyDescent="0.25">
      <c r="A25" s="2" t="s">
        <v>5</v>
      </c>
      <c r="B25" s="2" t="s">
        <v>6</v>
      </c>
      <c r="C25" s="2" t="s">
        <v>7</v>
      </c>
      <c r="D25" s="2" t="s">
        <v>8</v>
      </c>
      <c r="E25" s="2" t="s">
        <v>9</v>
      </c>
    </row>
    <row r="26" spans="1:6" ht="18" x14ac:dyDescent="0.25">
      <c r="A26" s="28" t="str">
        <f>VLOOKUP(B26,'[1]LISTADO ATM'!$A$2:$C$821,3,0)</f>
        <v>DISTRITO NACIONAL</v>
      </c>
      <c r="B26" s="28">
        <v>676</v>
      </c>
      <c r="C26" s="28" t="str">
        <f>VLOOKUP(B26,'[1]LISTADO ATM'!$A$2:$B$821,2,0)</f>
        <v>ATM S/M Bravo Colina Del Oeste</v>
      </c>
      <c r="D26" s="15" t="s">
        <v>10</v>
      </c>
      <c r="E26" s="33">
        <v>3335887722</v>
      </c>
    </row>
    <row r="27" spans="1:6" ht="18" x14ac:dyDescent="0.25">
      <c r="A27" s="28" t="str">
        <f>VLOOKUP(B27,'[1]LISTADO ATM'!$A$2:$C$821,3,0)</f>
        <v>DISTRITO NACIONAL</v>
      </c>
      <c r="B27" s="28">
        <v>153</v>
      </c>
      <c r="C27" s="28" t="str">
        <f>VLOOKUP(B27,'[1]LISTADO ATM'!$A$2:$B$821,2,0)</f>
        <v xml:space="preserve">ATM Rehabilitación </v>
      </c>
      <c r="D27" s="15" t="s">
        <v>10</v>
      </c>
      <c r="E27" s="33">
        <v>3335887744</v>
      </c>
    </row>
    <row r="28" spans="1:6" ht="18" x14ac:dyDescent="0.25">
      <c r="A28" s="28" t="str">
        <f>VLOOKUP(B28,'[1]LISTADO ATM'!$A$2:$C$821,3,0)</f>
        <v>DISTRITO NACIONAL</v>
      </c>
      <c r="B28" s="28">
        <v>410</v>
      </c>
      <c r="C28" s="28" t="str">
        <f>VLOOKUP(B28,'[1]LISTADO ATM'!$A$2:$B$821,2,0)</f>
        <v xml:space="preserve">ATM Oficina Las Palmas de Herrera II </v>
      </c>
      <c r="D28" s="15" t="s">
        <v>10</v>
      </c>
      <c r="E28" s="33">
        <v>3335887926</v>
      </c>
      <c r="F28" t="s">
        <v>27</v>
      </c>
    </row>
    <row r="29" spans="1:6" ht="18" x14ac:dyDescent="0.25">
      <c r="A29" s="28" t="str">
        <f>VLOOKUP(B29,'[1]LISTADO ATM'!$A$2:$C$821,3,0)</f>
        <v>DISTRITO NACIONAL</v>
      </c>
      <c r="B29" s="28">
        <v>697</v>
      </c>
      <c r="C29" s="28" t="str">
        <f>VLOOKUP(B29,'[1]LISTADO ATM'!$A$2:$B$821,2,0)</f>
        <v>ATM Hipermercado Olé Ciudad Juan Bosch</v>
      </c>
      <c r="D29" s="15" t="s">
        <v>10</v>
      </c>
      <c r="E29" s="33">
        <v>3335887949</v>
      </c>
    </row>
    <row r="30" spans="1:6" ht="18" x14ac:dyDescent="0.25">
      <c r="A30" s="28" t="str">
        <f>VLOOKUP(B30,'[1]LISTADO ATM'!$A$2:$C$821,3,0)</f>
        <v>NORTE</v>
      </c>
      <c r="B30" s="28">
        <v>142</v>
      </c>
      <c r="C30" s="28" t="str">
        <f>VLOOKUP(B30,'[1]LISTADO ATM'!$A$2:$B$821,2,0)</f>
        <v xml:space="preserve">ATM Centro de Caja Galerías Bonao </v>
      </c>
      <c r="D30" s="15" t="s">
        <v>10</v>
      </c>
      <c r="E30" s="33">
        <v>3335887950</v>
      </c>
      <c r="F30" t="s">
        <v>27</v>
      </c>
    </row>
    <row r="31" spans="1:6" ht="18" x14ac:dyDescent="0.25">
      <c r="A31" s="28" t="str">
        <f>VLOOKUP(B31,'[1]LISTADO ATM'!$A$2:$C$821,3,0)</f>
        <v>ESTE</v>
      </c>
      <c r="B31" s="28">
        <v>934</v>
      </c>
      <c r="C31" s="28" t="str">
        <f>VLOOKUP(B31,'[1]LISTADO ATM'!$A$2:$B$821,2,0)</f>
        <v>ATM Hotel Dreams La Romana</v>
      </c>
      <c r="D31" s="15" t="s">
        <v>10</v>
      </c>
      <c r="E31" s="33">
        <v>3335887954</v>
      </c>
      <c r="F31" t="s">
        <v>27</v>
      </c>
    </row>
    <row r="32" spans="1:6" ht="18" x14ac:dyDescent="0.25">
      <c r="A32" s="28" t="str">
        <f>VLOOKUP(B32,'[1]LISTADO ATM'!$A$2:$C$821,3,0)</f>
        <v>DISTRITO NACIONAL</v>
      </c>
      <c r="B32" s="28">
        <v>562</v>
      </c>
      <c r="C32" s="28" t="str">
        <f>VLOOKUP(B32,'[1]LISTADO ATM'!$A$2:$B$821,2,0)</f>
        <v xml:space="preserve">ATM S/M Jumbo Carretera Mella </v>
      </c>
      <c r="D32" s="15" t="s">
        <v>10</v>
      </c>
      <c r="E32" s="33">
        <v>3335887970</v>
      </c>
    </row>
    <row r="33" spans="1:6" ht="18" x14ac:dyDescent="0.25">
      <c r="A33" s="28" t="str">
        <f>VLOOKUP(B33,'[1]LISTADO ATM'!$A$2:$C$821,3,0)</f>
        <v>DISTRITO NACIONAL</v>
      </c>
      <c r="B33" s="28">
        <v>165</v>
      </c>
      <c r="C33" s="28" t="str">
        <f>VLOOKUP(B33,'[1]LISTADO ATM'!$A$2:$B$821,2,0)</f>
        <v>ATM Autoservicio Megacentro</v>
      </c>
      <c r="D33" s="15" t="s">
        <v>10</v>
      </c>
      <c r="E33" s="33">
        <v>3335887724</v>
      </c>
    </row>
    <row r="34" spans="1:6" ht="18" x14ac:dyDescent="0.25">
      <c r="A34" s="28" t="str">
        <f>VLOOKUP(B34,'[1]LISTADO ATM'!$A$2:$C$821,3,0)</f>
        <v>ESTE</v>
      </c>
      <c r="B34" s="28">
        <v>211</v>
      </c>
      <c r="C34" s="28" t="str">
        <f>VLOOKUP(B34,'[1]LISTADO ATM'!$A$2:$B$821,2,0)</f>
        <v xml:space="preserve">ATM Oficina La Romana I </v>
      </c>
      <c r="D34" s="15" t="s">
        <v>10</v>
      </c>
      <c r="E34" s="33">
        <v>3335887993</v>
      </c>
      <c r="F34" t="s">
        <v>27</v>
      </c>
    </row>
    <row r="35" spans="1:6" ht="18" x14ac:dyDescent="0.25">
      <c r="A35" s="28" t="str">
        <f>VLOOKUP(B35,'[1]LISTADO ATM'!$A$2:$C$821,3,0)</f>
        <v>NORTE</v>
      </c>
      <c r="B35" s="28">
        <v>687</v>
      </c>
      <c r="C35" s="28" t="str">
        <f>VLOOKUP(B35,'[1]LISTADO ATM'!$A$2:$B$821,2,0)</f>
        <v>ATM Oficina Monterrico II</v>
      </c>
      <c r="D35" s="15" t="s">
        <v>10</v>
      </c>
      <c r="E35" s="33">
        <v>3335887999</v>
      </c>
      <c r="F35" t="s">
        <v>27</v>
      </c>
    </row>
    <row r="36" spans="1:6" ht="18" x14ac:dyDescent="0.25">
      <c r="A36" s="28" t="str">
        <f>VLOOKUP(B36,'[1]LISTADO ATM'!$A$2:$C$821,3,0)</f>
        <v>ESTE</v>
      </c>
      <c r="B36" s="28">
        <v>673</v>
      </c>
      <c r="C36" s="28" t="str">
        <f>VLOOKUP(B36,'[1]LISTADO ATM'!$A$2:$B$821,2,0)</f>
        <v>ATM Clínica Dr. Cruz Jiminián</v>
      </c>
      <c r="D36" s="15" t="s">
        <v>10</v>
      </c>
      <c r="E36" s="33">
        <v>3335888000</v>
      </c>
    </row>
    <row r="37" spans="1:6" ht="18" x14ac:dyDescent="0.25">
      <c r="A37" s="28" t="str">
        <f>VLOOKUP(B37,'[1]LISTADO ATM'!$A$2:$C$821,3,0)</f>
        <v>ESTE</v>
      </c>
      <c r="B37" s="28">
        <v>963</v>
      </c>
      <c r="C37" s="28" t="str">
        <f>VLOOKUP(B37,'[1]LISTADO ATM'!$A$2:$B$821,2,0)</f>
        <v xml:space="preserve">ATM Multiplaza La Romana </v>
      </c>
      <c r="D37" s="15" t="s">
        <v>10</v>
      </c>
      <c r="E37" s="33">
        <v>3335888009</v>
      </c>
    </row>
    <row r="38" spans="1:6" ht="18" x14ac:dyDescent="0.25">
      <c r="A38" s="28" t="str">
        <f>VLOOKUP(B38,'[1]LISTADO ATM'!$A$2:$C$821,3,0)</f>
        <v>NORTE</v>
      </c>
      <c r="B38" s="28">
        <v>895</v>
      </c>
      <c r="C38" s="28" t="str">
        <f>VLOOKUP(B38,'[1]LISTADO ATM'!$A$2:$B$821,2,0)</f>
        <v xml:space="preserve">ATM S/M Bravo (Santiago) </v>
      </c>
      <c r="D38" s="15" t="s">
        <v>10</v>
      </c>
      <c r="E38" s="33">
        <v>3335888012</v>
      </c>
    </row>
    <row r="39" spans="1:6" ht="18" x14ac:dyDescent="0.25">
      <c r="A39" s="28" t="str">
        <f>VLOOKUP(B39,'[1]LISTADO ATM'!$A$2:$C$821,3,0)</f>
        <v>DISTRITO NACIONAL</v>
      </c>
      <c r="B39" s="28">
        <v>26</v>
      </c>
      <c r="C39" s="28" t="str">
        <f>VLOOKUP(B39,'[1]LISTADO ATM'!$A$2:$B$821,2,0)</f>
        <v>ATM S/M Jumbo San Isidro</v>
      </c>
      <c r="D39" s="15" t="s">
        <v>10</v>
      </c>
      <c r="E39" s="33">
        <v>3335888029</v>
      </c>
    </row>
    <row r="40" spans="1:6" ht="18" x14ac:dyDescent="0.25">
      <c r="A40" s="28" t="str">
        <f>VLOOKUP(B40,'[1]LISTADO ATM'!$A$2:$C$821,3,0)</f>
        <v>SUR</v>
      </c>
      <c r="B40" s="28">
        <v>182</v>
      </c>
      <c r="C40" s="28" t="str">
        <f>VLOOKUP(B40,'[1]LISTADO ATM'!$A$2:$B$821,2,0)</f>
        <v xml:space="preserve">ATM Barahona Comb </v>
      </c>
      <c r="D40" s="15" t="s">
        <v>10</v>
      </c>
      <c r="E40" s="33">
        <v>3335888030</v>
      </c>
    </row>
    <row r="41" spans="1:6" ht="18" x14ac:dyDescent="0.25">
      <c r="A41" s="28" t="str">
        <f>VLOOKUP(B41,'[1]LISTADO ATM'!$A$2:$C$821,3,0)</f>
        <v>DISTRITO NACIONAL</v>
      </c>
      <c r="B41" s="28">
        <v>363</v>
      </c>
      <c r="C41" s="28" t="str">
        <f>VLOOKUP(B41,'[1]LISTADO ATM'!$A$2:$B$821,2,0)</f>
        <v>ATM S/M Bravo Villa Mella</v>
      </c>
      <c r="D41" s="15" t="s">
        <v>10</v>
      </c>
      <c r="E41" s="33">
        <v>3335888031</v>
      </c>
    </row>
    <row r="42" spans="1:6" ht="18" x14ac:dyDescent="0.25">
      <c r="A42" s="28" t="str">
        <f>VLOOKUP(B42,'[1]LISTADO ATM'!$A$2:$C$821,3,0)</f>
        <v>ESTE</v>
      </c>
      <c r="B42" s="28">
        <v>386</v>
      </c>
      <c r="C42" s="28" t="str">
        <f>VLOOKUP(B42,'[1]LISTADO ATM'!$A$2:$B$821,2,0)</f>
        <v xml:space="preserve">ATM Plaza Verón II </v>
      </c>
      <c r="D42" s="15" t="s">
        <v>10</v>
      </c>
      <c r="E42" s="33">
        <v>3335888032</v>
      </c>
    </row>
    <row r="43" spans="1:6" ht="18" x14ac:dyDescent="0.25">
      <c r="A43" s="28" t="str">
        <f>VLOOKUP(B43,'[1]LISTADO ATM'!$A$2:$C$821,3,0)</f>
        <v>ESTE</v>
      </c>
      <c r="B43" s="28">
        <v>399</v>
      </c>
      <c r="C43" s="28" t="str">
        <f>VLOOKUP(B43,'[1]LISTADO ATM'!$A$2:$B$821,2,0)</f>
        <v xml:space="preserve">ATM Oficina La Romana II </v>
      </c>
      <c r="D43" s="15" t="s">
        <v>10</v>
      </c>
      <c r="E43" s="33">
        <v>3335888033</v>
      </c>
    </row>
    <row r="44" spans="1:6" ht="18" x14ac:dyDescent="0.25">
      <c r="A44" s="28" t="str">
        <f>VLOOKUP(B44,'[1]LISTADO ATM'!$A$2:$C$821,3,0)</f>
        <v>DISTRITO NACIONAL</v>
      </c>
      <c r="B44" s="28">
        <v>493</v>
      </c>
      <c r="C44" s="28" t="str">
        <f>VLOOKUP(B44,'[1]LISTADO ATM'!$A$2:$B$821,2,0)</f>
        <v xml:space="preserve">ATM Oficina Haina Occidental II </v>
      </c>
      <c r="D44" s="15" t="s">
        <v>10</v>
      </c>
      <c r="E44" s="33">
        <v>3335888034</v>
      </c>
    </row>
    <row r="45" spans="1:6" ht="18" x14ac:dyDescent="0.25">
      <c r="A45" s="28" t="str">
        <f>VLOOKUP(B45,'[1]LISTADO ATM'!$A$2:$C$821,3,0)</f>
        <v>NORTE</v>
      </c>
      <c r="B45" s="28">
        <v>716</v>
      </c>
      <c r="C45" s="28" t="str">
        <f>VLOOKUP(B45,'[1]LISTADO ATM'!$A$2:$B$821,2,0)</f>
        <v xml:space="preserve">ATM Oficina Zona Franca (Santiago) </v>
      </c>
      <c r="D45" s="15" t="s">
        <v>10</v>
      </c>
      <c r="E45" s="33">
        <v>3335888035</v>
      </c>
    </row>
    <row r="46" spans="1:6" ht="18" x14ac:dyDescent="0.25">
      <c r="A46" s="28" t="str">
        <f>VLOOKUP(B46,'[1]LISTADO ATM'!$A$2:$C$821,3,0)</f>
        <v>DISTRITO NACIONAL</v>
      </c>
      <c r="B46" s="28">
        <v>717</v>
      </c>
      <c r="C46" s="28" t="str">
        <f>VLOOKUP(B46,'[1]LISTADO ATM'!$A$2:$B$821,2,0)</f>
        <v xml:space="preserve">ATM Oficina Los Alcarrizos </v>
      </c>
      <c r="D46" s="15" t="s">
        <v>10</v>
      </c>
      <c r="E46" s="33">
        <v>3335888036</v>
      </c>
    </row>
    <row r="47" spans="1:6" ht="18" x14ac:dyDescent="0.25">
      <c r="A47" s="28" t="str">
        <f>VLOOKUP(B47,'[1]LISTADO ATM'!$A$2:$C$821,3,0)</f>
        <v>DISTRITO NACIONAL</v>
      </c>
      <c r="B47" s="28">
        <v>769</v>
      </c>
      <c r="C47" s="28" t="str">
        <f>VLOOKUP(B47,'[1]LISTADO ATM'!$A$2:$B$821,2,0)</f>
        <v>ATM UNP Pablo Mella Morales</v>
      </c>
      <c r="D47" s="15" t="s">
        <v>10</v>
      </c>
      <c r="E47" s="33">
        <v>3335888038</v>
      </c>
    </row>
    <row r="48" spans="1:6" ht="18" x14ac:dyDescent="0.25">
      <c r="A48" s="28" t="str">
        <f>VLOOKUP(B48,'[1]LISTADO ATM'!$A$2:$C$821,3,0)</f>
        <v>NORTE</v>
      </c>
      <c r="B48" s="28">
        <v>965</v>
      </c>
      <c r="C48" s="28" t="str">
        <f>VLOOKUP(B48,'[1]LISTADO ATM'!$A$2:$B$821,2,0)</f>
        <v xml:space="preserve">ATM S/M La Fuente FUN (Santiago) </v>
      </c>
      <c r="D48" s="15" t="s">
        <v>10</v>
      </c>
      <c r="E48" s="33">
        <v>3335888039</v>
      </c>
      <c r="F48" t="s">
        <v>27</v>
      </c>
    </row>
    <row r="49" spans="1:6" ht="18" x14ac:dyDescent="0.25">
      <c r="A49" s="28" t="str">
        <f>VLOOKUP(B49,'[1]LISTADO ATM'!$A$2:$C$821,3,0)</f>
        <v>NORTE</v>
      </c>
      <c r="B49" s="28">
        <v>40</v>
      </c>
      <c r="C49" s="28" t="str">
        <f>VLOOKUP(B49,'[1]LISTADO ATM'!$A$2:$B$821,2,0)</f>
        <v xml:space="preserve">ATM Oficina El Puñal </v>
      </c>
      <c r="D49" s="15" t="s">
        <v>10</v>
      </c>
      <c r="E49" s="33">
        <v>3335888049</v>
      </c>
      <c r="F49" t="s">
        <v>26</v>
      </c>
    </row>
    <row r="50" spans="1:6" ht="18" x14ac:dyDescent="0.25">
      <c r="A50" s="28" t="str">
        <f>VLOOKUP(B50,'[1]LISTADO ATM'!$A$2:$C$821,3,0)</f>
        <v>NORTE</v>
      </c>
      <c r="B50" s="28">
        <v>594</v>
      </c>
      <c r="C50" s="28" t="str">
        <f>VLOOKUP(B50,'[1]LISTADO ATM'!$A$2:$B$821,2,0)</f>
        <v xml:space="preserve">ATM Plaza Venezuela II (Santiago) </v>
      </c>
      <c r="D50" s="15" t="s">
        <v>10</v>
      </c>
      <c r="E50" s="33">
        <v>3335888058</v>
      </c>
    </row>
    <row r="51" spans="1:6" ht="18" x14ac:dyDescent="0.25">
      <c r="A51" s="28" t="str">
        <f>VLOOKUP(B51,'[1]LISTADO ATM'!$A$2:$C$821,3,0)</f>
        <v>DISTRITO NACIONAL</v>
      </c>
      <c r="B51" s="28">
        <v>900</v>
      </c>
      <c r="C51" s="28" t="str">
        <f>VLOOKUP(B51,'[1]LISTADO ATM'!$A$2:$B$821,2,0)</f>
        <v xml:space="preserve">ATM UNP Merca Santo Domingo </v>
      </c>
      <c r="D51" s="15" t="s">
        <v>10</v>
      </c>
      <c r="E51" s="33">
        <v>3335888060</v>
      </c>
    </row>
    <row r="52" spans="1:6" ht="18" x14ac:dyDescent="0.25">
      <c r="A52" s="28" t="str">
        <f>VLOOKUP(B52,'[1]LISTADO ATM'!$A$2:$C$821,3,0)</f>
        <v>DISTRITO NACIONAL</v>
      </c>
      <c r="B52" s="28">
        <v>32</v>
      </c>
      <c r="C52" s="28" t="str">
        <f>VLOOKUP(B52,'[1]LISTADO ATM'!$A$2:$B$821,2,0)</f>
        <v xml:space="preserve">ATM Oficina San Martín II </v>
      </c>
      <c r="D52" s="15" t="s">
        <v>10</v>
      </c>
      <c r="E52" s="33">
        <v>3335888064</v>
      </c>
    </row>
    <row r="53" spans="1:6" ht="18" x14ac:dyDescent="0.25">
      <c r="A53" s="28" t="str">
        <f>VLOOKUP(B53,'[1]LISTADO ATM'!$A$2:$C$821,3,0)</f>
        <v>DISTRITO NACIONAL</v>
      </c>
      <c r="B53" s="28">
        <v>31</v>
      </c>
      <c r="C53" s="28" t="str">
        <f>VLOOKUP(B53,'[1]LISTADO ATM'!$A$2:$B$821,2,0)</f>
        <v xml:space="preserve">ATM Oficina San Martín I </v>
      </c>
      <c r="D53" s="15" t="s">
        <v>10</v>
      </c>
      <c r="E53" s="33">
        <v>3335888065</v>
      </c>
    </row>
    <row r="54" spans="1:6" ht="18" x14ac:dyDescent="0.25">
      <c r="A54" s="28" t="str">
        <f>VLOOKUP(B54,'[1]LISTADO ATM'!$A$2:$C$821,3,0)</f>
        <v>DISTRITO NACIONAL</v>
      </c>
      <c r="B54" s="28">
        <v>347</v>
      </c>
      <c r="C54" s="28" t="str">
        <f>VLOOKUP(B54,'[1]LISTADO ATM'!$A$2:$B$821,2,0)</f>
        <v>ATM Patio de Colombia</v>
      </c>
      <c r="D54" s="15" t="s">
        <v>10</v>
      </c>
      <c r="E54" s="33">
        <v>3335888066</v>
      </c>
      <c r="F54" t="s">
        <v>27</v>
      </c>
    </row>
    <row r="55" spans="1:6" ht="18" x14ac:dyDescent="0.25">
      <c r="A55" s="28" t="str">
        <f>VLOOKUP(B55,'[1]LISTADO ATM'!$A$2:$C$821,3,0)</f>
        <v>ESTE</v>
      </c>
      <c r="B55" s="28">
        <v>634</v>
      </c>
      <c r="C55" s="28" t="str">
        <f>VLOOKUP(B55,'[1]LISTADO ATM'!$A$2:$B$821,2,0)</f>
        <v xml:space="preserve">ATM Ayuntamiento Los Llanos (SPM) </v>
      </c>
      <c r="D55" s="15" t="s">
        <v>10</v>
      </c>
      <c r="E55" s="33">
        <v>3335888080</v>
      </c>
      <c r="F55" t="s">
        <v>27</v>
      </c>
    </row>
    <row r="56" spans="1:6" ht="18" x14ac:dyDescent="0.25">
      <c r="A56" s="28" t="str">
        <f>VLOOKUP(B56,'[1]LISTADO ATM'!$A$2:$C$821,3,0)</f>
        <v>NORTE</v>
      </c>
      <c r="B56" s="28">
        <v>720</v>
      </c>
      <c r="C56" s="28" t="str">
        <f>VLOOKUP(B56,'[1]LISTADO ATM'!$A$2:$B$821,2,0)</f>
        <v xml:space="preserve">ATM OMSA (Santiago) </v>
      </c>
      <c r="D56" s="15" t="s">
        <v>10</v>
      </c>
      <c r="E56" s="33">
        <v>3335888081</v>
      </c>
    </row>
    <row r="57" spans="1:6" ht="18" x14ac:dyDescent="0.25">
      <c r="A57" s="28" t="str">
        <f>VLOOKUP(B57,'[1]LISTADO ATM'!$A$2:$C$821,3,0)</f>
        <v>DISTRITO NACIONAL</v>
      </c>
      <c r="B57" s="28">
        <v>422</v>
      </c>
      <c r="C57" s="28" t="str">
        <f>VLOOKUP(B57,'[1]LISTADO ATM'!$A$2:$B$821,2,0)</f>
        <v xml:space="preserve">ATM Olé Manoguayabo </v>
      </c>
      <c r="D57" s="15" t="s">
        <v>10</v>
      </c>
      <c r="E57" s="33">
        <v>3335888082</v>
      </c>
    </row>
    <row r="58" spans="1:6" ht="18" x14ac:dyDescent="0.25">
      <c r="A58" s="28" t="str">
        <f>VLOOKUP(B58,'[1]LISTADO ATM'!$A$2:$C$821,3,0)</f>
        <v>ESTE</v>
      </c>
      <c r="B58" s="28">
        <v>843</v>
      </c>
      <c r="C58" s="28" t="str">
        <f>VLOOKUP(B58,'[1]LISTADO ATM'!$A$2:$B$821,2,0)</f>
        <v xml:space="preserve">ATM Oficina Romana Centro </v>
      </c>
      <c r="D58" s="15" t="s">
        <v>10</v>
      </c>
      <c r="E58" s="33">
        <v>3335888090</v>
      </c>
      <c r="F58" t="s">
        <v>27</v>
      </c>
    </row>
    <row r="59" spans="1:6" ht="18" x14ac:dyDescent="0.25">
      <c r="A59" s="28" t="str">
        <f>VLOOKUP(B59,'[1]LISTADO ATM'!$A$2:$C$821,3,0)</f>
        <v>DISTRITO NACIONAL</v>
      </c>
      <c r="B59" s="28">
        <v>406</v>
      </c>
      <c r="C59" s="28" t="str">
        <f>VLOOKUP(B59,'[1]LISTADO ATM'!$A$2:$B$821,2,0)</f>
        <v xml:space="preserve">ATM UNP Plaza Lama Máximo Gómez </v>
      </c>
      <c r="D59" s="15" t="s">
        <v>10</v>
      </c>
      <c r="E59" s="33">
        <v>3335888091</v>
      </c>
    </row>
    <row r="60" spans="1:6" ht="18" x14ac:dyDescent="0.25">
      <c r="A60" s="28" t="str">
        <f>VLOOKUP(B60,'[1]LISTADO ATM'!$A$2:$C$821,3,0)</f>
        <v>ESTE</v>
      </c>
      <c r="B60" s="28">
        <v>742</v>
      </c>
      <c r="C60" s="28" t="str">
        <f>VLOOKUP(B60,'[1]LISTADO ATM'!$A$2:$B$821,2,0)</f>
        <v xml:space="preserve">ATM Oficina Plaza del Rey (La Romana) </v>
      </c>
      <c r="D60" s="15" t="s">
        <v>10</v>
      </c>
      <c r="E60" s="33">
        <v>3335888092</v>
      </c>
    </row>
    <row r="61" spans="1:6" ht="18" x14ac:dyDescent="0.25">
      <c r="A61" s="28" t="str">
        <f>VLOOKUP(B61,'[1]LISTADO ATM'!$A$2:$C$821,3,0)</f>
        <v>DISTRITO NACIONAL</v>
      </c>
      <c r="B61" s="28">
        <v>875</v>
      </c>
      <c r="C61" s="28" t="str">
        <f>VLOOKUP(B61,'[1]LISTADO ATM'!$A$2:$B$821,2,0)</f>
        <v xml:space="preserve">ATM Texaco Aut. Duarte KM 14 1/2 (Los Alcarrizos) </v>
      </c>
      <c r="D61" s="15" t="s">
        <v>10</v>
      </c>
      <c r="E61" s="33">
        <v>3335888093</v>
      </c>
    </row>
    <row r="62" spans="1:6" ht="18" x14ac:dyDescent="0.25">
      <c r="A62" s="28" t="str">
        <f>VLOOKUP(B62,'[1]LISTADO ATM'!$A$2:$C$821,3,0)</f>
        <v>DISTRITO NACIONAL</v>
      </c>
      <c r="B62" s="28">
        <v>738</v>
      </c>
      <c r="C62" s="28" t="str">
        <f>VLOOKUP(B62,'[1]LISTADO ATM'!$A$2:$B$821,2,0)</f>
        <v xml:space="preserve">ATM Zona Franca Los Alcarrizos </v>
      </c>
      <c r="D62" s="15" t="s">
        <v>10</v>
      </c>
      <c r="E62" s="33">
        <v>3335888094</v>
      </c>
    </row>
    <row r="63" spans="1:6" ht="18" x14ac:dyDescent="0.25">
      <c r="A63" s="28" t="str">
        <f>VLOOKUP(B63,'[1]LISTADO ATM'!$A$2:$C$821,3,0)</f>
        <v>SUR</v>
      </c>
      <c r="B63" s="28">
        <v>781</v>
      </c>
      <c r="C63" s="28" t="str">
        <f>VLOOKUP(B63,'[1]LISTADO ATM'!$A$2:$B$821,2,0)</f>
        <v xml:space="preserve">ATM Estación Isla Barahona </v>
      </c>
      <c r="D63" s="15" t="s">
        <v>10</v>
      </c>
      <c r="E63" s="33">
        <v>3335888095</v>
      </c>
    </row>
    <row r="64" spans="1:6" ht="18" x14ac:dyDescent="0.25">
      <c r="A64" s="28" t="str">
        <f>VLOOKUP(B64,'[1]LISTADO ATM'!$A$2:$C$821,3,0)</f>
        <v>NORTE</v>
      </c>
      <c r="B64" s="28">
        <v>396</v>
      </c>
      <c r="C64" s="28" t="str">
        <f>VLOOKUP(B64,'[1]LISTADO ATM'!$A$2:$B$821,2,0)</f>
        <v xml:space="preserve">ATM Oficina Plaza Ulloa (La Fuente) </v>
      </c>
      <c r="D64" s="15" t="s">
        <v>10</v>
      </c>
      <c r="E64" s="33">
        <v>3335888099</v>
      </c>
    </row>
    <row r="65" spans="1:6" ht="18" x14ac:dyDescent="0.25">
      <c r="A65" s="28" t="str">
        <f>VLOOKUP(B65,'[1]LISTADO ATM'!$A$2:$C$821,3,0)</f>
        <v>DISTRITO NACIONAL</v>
      </c>
      <c r="B65" s="28">
        <v>394</v>
      </c>
      <c r="C65" s="28" t="str">
        <f>VLOOKUP(B65,'[1]LISTADO ATM'!$A$2:$B$821,2,0)</f>
        <v xml:space="preserve">ATM Multicentro La Sirena Luperón </v>
      </c>
      <c r="D65" s="15" t="s">
        <v>10</v>
      </c>
      <c r="E65" s="33">
        <v>3335888100</v>
      </c>
    </row>
    <row r="66" spans="1:6" ht="17.25" customHeight="1" x14ac:dyDescent="0.25">
      <c r="A66" s="28" t="str">
        <f>VLOOKUP(B66,'[1]LISTADO ATM'!$A$2:$C$821,3,0)</f>
        <v>NORTE</v>
      </c>
      <c r="B66" s="28">
        <v>304</v>
      </c>
      <c r="C66" s="28" t="str">
        <f>VLOOKUP(B66,'[1]LISTADO ATM'!$A$2:$B$821,2,0)</f>
        <v xml:space="preserve">ATM Multicentro La Sirena Estrella Sadhala </v>
      </c>
      <c r="D66" s="15" t="s">
        <v>10</v>
      </c>
      <c r="E66" s="31">
        <v>3335888015</v>
      </c>
      <c r="F66" t="s">
        <v>27</v>
      </c>
    </row>
    <row r="67" spans="1:6" ht="17.25" customHeight="1" x14ac:dyDescent="0.25">
      <c r="A67" s="28" t="str">
        <f>VLOOKUP(B67,'[1]LISTADO ATM'!$A$2:$C$821,3,0)</f>
        <v>DISTRITO NACIONAL</v>
      </c>
      <c r="B67" s="28">
        <v>416</v>
      </c>
      <c r="C67" s="28" t="str">
        <f>VLOOKUP(B67,'[1]LISTADO ATM'!$A$2:$B$821,2,0)</f>
        <v xml:space="preserve">ATM Autobanco San Martín II </v>
      </c>
      <c r="D67" s="15" t="s">
        <v>10</v>
      </c>
      <c r="E67" s="33">
        <v>3335888108</v>
      </c>
    </row>
    <row r="68" spans="1:6" ht="17.25" customHeight="1" x14ac:dyDescent="0.25">
      <c r="A68" s="28" t="str">
        <f>VLOOKUP(B68,'[1]LISTADO ATM'!$A$2:$C$821,3,0)</f>
        <v>NORTE</v>
      </c>
      <c r="B68" s="28">
        <v>119</v>
      </c>
      <c r="C68" s="28" t="str">
        <f>VLOOKUP(B68,'[1]LISTADO ATM'!$A$2:$B$821,2,0)</f>
        <v>ATM Oficina La Barranquita</v>
      </c>
      <c r="D68" s="15" t="s">
        <v>10</v>
      </c>
      <c r="E68" s="33">
        <v>3335888109</v>
      </c>
      <c r="F68" t="s">
        <v>27</v>
      </c>
    </row>
    <row r="69" spans="1:6" ht="17.25" customHeight="1" x14ac:dyDescent="0.25">
      <c r="A69" s="28" t="str">
        <f>VLOOKUP(B69,'[1]LISTADO ATM'!$A$2:$C$821,3,0)</f>
        <v>SUR</v>
      </c>
      <c r="B69" s="28">
        <v>45</v>
      </c>
      <c r="C69" s="28" t="str">
        <f>VLOOKUP(B69,'[1]LISTADO ATM'!$A$2:$B$821,2,0)</f>
        <v xml:space="preserve">ATM Oficina Tamayo </v>
      </c>
      <c r="D69" s="15" t="s">
        <v>10</v>
      </c>
      <c r="E69" s="33">
        <v>3335888110</v>
      </c>
      <c r="F69" t="s">
        <v>27</v>
      </c>
    </row>
    <row r="70" spans="1:6" ht="18" x14ac:dyDescent="0.25">
      <c r="A70" s="28" t="str">
        <f>VLOOKUP(B70,'[1]LISTADO ATM'!$A$2:$C$821,3,0)</f>
        <v>ESTE</v>
      </c>
      <c r="B70" s="28">
        <v>268</v>
      </c>
      <c r="C70" s="28" t="str">
        <f>VLOOKUP(B70,'[1]LISTADO ATM'!$A$2:$B$821,2,0)</f>
        <v xml:space="preserve">ATM Autobanco La Altagracia (Higuey) </v>
      </c>
      <c r="D70" s="15" t="s">
        <v>10</v>
      </c>
      <c r="E70" s="33">
        <v>3335888111</v>
      </c>
      <c r="F70" t="s">
        <v>27</v>
      </c>
    </row>
    <row r="71" spans="1:6" ht="18" x14ac:dyDescent="0.25">
      <c r="A71" s="28" t="str">
        <f>VLOOKUP(B71,'[1]LISTADO ATM'!$A$2:$C$821,3,0)</f>
        <v>NORTE</v>
      </c>
      <c r="B71" s="28">
        <v>88</v>
      </c>
      <c r="C71" s="28" t="str">
        <f>VLOOKUP(B71,'[1]LISTADO ATM'!$A$2:$B$821,2,0)</f>
        <v xml:space="preserve">ATM S/M La Fuente (Santiago) </v>
      </c>
      <c r="D71" s="15" t="s">
        <v>10</v>
      </c>
      <c r="E71" s="33">
        <v>3335888131</v>
      </c>
    </row>
    <row r="72" spans="1:6" ht="18" x14ac:dyDescent="0.25">
      <c r="A72" s="28" t="str">
        <f>VLOOKUP(B72,'[1]LISTADO ATM'!$A$2:$C$821,3,0)</f>
        <v>NORTE</v>
      </c>
      <c r="B72" s="28">
        <v>837</v>
      </c>
      <c r="C72" s="28" t="str">
        <f>VLOOKUP(B72,'[1]LISTADO ATM'!$A$2:$B$821,2,0)</f>
        <v>ATM Estación Next Canabacoa</v>
      </c>
      <c r="D72" s="15" t="s">
        <v>10</v>
      </c>
      <c r="E72" s="33">
        <v>3335888132</v>
      </c>
    </row>
    <row r="73" spans="1:6" ht="18" x14ac:dyDescent="0.25">
      <c r="A73" s="28" t="str">
        <f>VLOOKUP(B73,'[1]LISTADO ATM'!$A$2:$C$821,3,0)</f>
        <v>ESTE</v>
      </c>
      <c r="B73" s="28">
        <v>844</v>
      </c>
      <c r="C73" s="28" t="str">
        <f>VLOOKUP(B73,'[1]LISTADO ATM'!$A$2:$B$821,2,0)</f>
        <v xml:space="preserve">ATM San Juan Shopping Center (Bávaro) </v>
      </c>
      <c r="D73" s="15" t="s">
        <v>10</v>
      </c>
      <c r="E73" s="33">
        <v>3335888149</v>
      </c>
      <c r="F73" t="s">
        <v>27</v>
      </c>
    </row>
    <row r="74" spans="1:6" ht="18" x14ac:dyDescent="0.25">
      <c r="A74" s="28" t="str">
        <f>VLOOKUP(B74,'[1]LISTADO ATM'!$A$2:$C$821,3,0)</f>
        <v>SUR</v>
      </c>
      <c r="B74" s="28">
        <v>356</v>
      </c>
      <c r="C74" s="28" t="str">
        <f>VLOOKUP(B74,'[1]LISTADO ATM'!$A$2:$B$821,2,0)</f>
        <v xml:space="preserve">ATM Estación Sigma (San Cristóbal) </v>
      </c>
      <c r="D74" s="15" t="s">
        <v>10</v>
      </c>
      <c r="E74" s="33">
        <v>3335888150</v>
      </c>
    </row>
    <row r="75" spans="1:6" ht="18" x14ac:dyDescent="0.25">
      <c r="A75" s="28" t="str">
        <f>VLOOKUP(B75,'[1]LISTADO ATM'!$A$2:$C$821,3,0)</f>
        <v>ESTE</v>
      </c>
      <c r="B75" s="28">
        <v>631</v>
      </c>
      <c r="C75" s="28" t="str">
        <f>VLOOKUP(B75,'[1]LISTADO ATM'!$A$2:$B$821,2,0)</f>
        <v xml:space="preserve">ATM ASOCODEQUI (San Pedro) </v>
      </c>
      <c r="D75" s="15" t="s">
        <v>10</v>
      </c>
      <c r="E75" s="33">
        <v>3335888153</v>
      </c>
      <c r="F75" t="s">
        <v>27</v>
      </c>
    </row>
    <row r="76" spans="1:6" ht="18" x14ac:dyDescent="0.25">
      <c r="A76" s="28" t="str">
        <f>VLOOKUP(B76,'[1]LISTADO ATM'!$A$2:$C$821,3,0)</f>
        <v>DISTRITO NACIONAL</v>
      </c>
      <c r="B76" s="28">
        <v>655</v>
      </c>
      <c r="C76" s="28" t="str">
        <f>VLOOKUP(B76,'[1]LISTADO ATM'!$A$2:$B$821,2,0)</f>
        <v>ATM Farmacia Sandra</v>
      </c>
      <c r="D76" s="15" t="s">
        <v>10</v>
      </c>
      <c r="E76" s="33">
        <v>3335888155</v>
      </c>
    </row>
    <row r="77" spans="1:6" ht="18" x14ac:dyDescent="0.25">
      <c r="A77" s="28" t="str">
        <f>VLOOKUP(B77,'[1]LISTADO ATM'!$A$2:$C$821,3,0)</f>
        <v>SUR</v>
      </c>
      <c r="B77" s="28">
        <v>881</v>
      </c>
      <c r="C77" s="28" t="str">
        <f>VLOOKUP(B77,'[1]LISTADO ATM'!$A$2:$B$821,2,0)</f>
        <v xml:space="preserve">ATM UNP Yaguate (San Cristóbal) </v>
      </c>
      <c r="D77" s="15" t="s">
        <v>10</v>
      </c>
      <c r="E77" s="33">
        <v>3335888156</v>
      </c>
      <c r="F77" t="s">
        <v>27</v>
      </c>
    </row>
    <row r="78" spans="1:6" ht="18" x14ac:dyDescent="0.25">
      <c r="A78" s="28" t="str">
        <f>VLOOKUP(B78,'[1]LISTADO ATM'!$A$2:$C$821,3,0)</f>
        <v>ESTE</v>
      </c>
      <c r="B78" s="28">
        <v>121</v>
      </c>
      <c r="C78" s="28" t="str">
        <f>VLOOKUP(B78,'[1]LISTADO ATM'!$A$2:$B$821,2,0)</f>
        <v xml:space="preserve">ATM Oficina Bayaguana </v>
      </c>
      <c r="D78" s="15" t="s">
        <v>10</v>
      </c>
      <c r="E78" s="33">
        <v>3335888157</v>
      </c>
    </row>
    <row r="79" spans="1:6" ht="18" x14ac:dyDescent="0.25">
      <c r="A79" s="28" t="str">
        <f>VLOOKUP(B79,'[1]LISTADO ATM'!$A$2:$C$821,3,0)</f>
        <v>SUR</v>
      </c>
      <c r="B79" s="28">
        <v>342</v>
      </c>
      <c r="C79" s="28" t="str">
        <f>VLOOKUP(B79,'[1]LISTADO ATM'!$A$2:$B$821,2,0)</f>
        <v>ATM Oficina Obras Públicas Azua</v>
      </c>
      <c r="D79" s="15" t="s">
        <v>10</v>
      </c>
      <c r="E79" s="33">
        <v>3335888158</v>
      </c>
      <c r="F79" t="s">
        <v>27</v>
      </c>
    </row>
    <row r="80" spans="1:6" ht="18" x14ac:dyDescent="0.25">
      <c r="A80" s="28" t="str">
        <f>VLOOKUP(B80,'[1]LISTADO ATM'!$A$2:$C$821,3,0)</f>
        <v>DISTRITO NACIONAL</v>
      </c>
      <c r="B80" s="28">
        <v>461</v>
      </c>
      <c r="C80" s="28" t="str">
        <f>VLOOKUP(B80,'[1]LISTADO ATM'!$A$2:$B$821,2,0)</f>
        <v xml:space="preserve">ATM Autobanco Sarasota I </v>
      </c>
      <c r="D80" s="15" t="s">
        <v>10</v>
      </c>
      <c r="E80" s="33">
        <v>3335888159</v>
      </c>
    </row>
    <row r="81" spans="1:6" ht="18" x14ac:dyDescent="0.25">
      <c r="A81" s="28" t="str">
        <f>VLOOKUP(B81,'[1]LISTADO ATM'!$A$2:$C$821,3,0)</f>
        <v>DISTRITO NACIONAL</v>
      </c>
      <c r="B81" s="28">
        <v>813</v>
      </c>
      <c r="C81" s="28" t="str">
        <f>VLOOKUP(B81,'[1]LISTADO ATM'!$A$2:$B$821,2,0)</f>
        <v>ATM Oficina Occidental Mall</v>
      </c>
      <c r="D81" s="15" t="s">
        <v>10</v>
      </c>
      <c r="E81" s="33">
        <v>3335888174</v>
      </c>
      <c r="F81" t="s">
        <v>27</v>
      </c>
    </row>
    <row r="82" spans="1:6" ht="18" x14ac:dyDescent="0.25">
      <c r="A82" s="28" t="str">
        <f>VLOOKUP(B82,'[1]LISTADO ATM'!$A$2:$C$821,3,0)</f>
        <v>DISTRITO NACIONAL</v>
      </c>
      <c r="B82" s="28">
        <v>979</v>
      </c>
      <c r="C82" s="28" t="str">
        <f>VLOOKUP(B82,'[1]LISTADO ATM'!$A$2:$B$821,2,0)</f>
        <v xml:space="preserve">ATM Oficina Luperón I </v>
      </c>
      <c r="D82" s="15" t="s">
        <v>10</v>
      </c>
      <c r="E82" s="33">
        <v>3335888177</v>
      </c>
    </row>
    <row r="83" spans="1:6" ht="18" x14ac:dyDescent="0.25">
      <c r="A83" s="28" t="str">
        <f>VLOOKUP(B83,'[1]LISTADO ATM'!$A$2:$C$821,3,0)</f>
        <v>DISTRITO NACIONAL</v>
      </c>
      <c r="B83" s="28">
        <v>486</v>
      </c>
      <c r="C83" s="28" t="str">
        <f>VLOOKUP(B83,'[1]LISTADO ATM'!$A$2:$B$821,2,0)</f>
        <v xml:space="preserve">ATM Olé La Caleta </v>
      </c>
      <c r="D83" s="15" t="s">
        <v>10</v>
      </c>
      <c r="E83" s="33">
        <v>3335888190</v>
      </c>
    </row>
    <row r="84" spans="1:6" ht="18" x14ac:dyDescent="0.25">
      <c r="A84" s="28" t="str">
        <f>VLOOKUP(B84,'[1]LISTADO ATM'!$A$2:$C$821,3,0)</f>
        <v>DISTRITO NACIONAL</v>
      </c>
      <c r="B84" s="28">
        <v>958</v>
      </c>
      <c r="C84" s="28" t="str">
        <f>VLOOKUP(B84,'[1]LISTADO ATM'!$A$2:$B$821,2,0)</f>
        <v xml:space="preserve">ATM Olé Aut. San Isidro </v>
      </c>
      <c r="D84" s="15" t="s">
        <v>10</v>
      </c>
      <c r="E84" s="33">
        <v>3335888191</v>
      </c>
    </row>
    <row r="85" spans="1:6" ht="18" x14ac:dyDescent="0.25">
      <c r="A85" s="28" t="str">
        <f>VLOOKUP(B85,'[1]LISTADO ATM'!$A$2:$C$821,3,0)</f>
        <v>SUR</v>
      </c>
      <c r="B85" s="28">
        <v>592</v>
      </c>
      <c r="C85" s="28" t="str">
        <f>VLOOKUP(B85,'[1]LISTADO ATM'!$A$2:$B$821,2,0)</f>
        <v xml:space="preserve">ATM Centro de Caja San Cristóbal I </v>
      </c>
      <c r="D85" s="15" t="s">
        <v>10</v>
      </c>
      <c r="E85" s="33">
        <v>3335888192</v>
      </c>
    </row>
    <row r="86" spans="1:6" ht="18" x14ac:dyDescent="0.25">
      <c r="A86" s="28" t="str">
        <f>VLOOKUP(B86,'[1]LISTADO ATM'!$A$2:$C$821,3,0)</f>
        <v>DISTRITO NACIONAL</v>
      </c>
      <c r="B86" s="28">
        <v>868</v>
      </c>
      <c r="C86" s="28" t="str">
        <f>VLOOKUP(B86,'[1]LISTADO ATM'!$A$2:$B$821,2,0)</f>
        <v xml:space="preserve">ATM Casino Diamante </v>
      </c>
      <c r="D86" s="15" t="s">
        <v>10</v>
      </c>
      <c r="E86" s="33">
        <v>3335888193</v>
      </c>
    </row>
    <row r="87" spans="1:6" ht="18" x14ac:dyDescent="0.25">
      <c r="A87" s="28" t="str">
        <f>VLOOKUP(B87,'[1]LISTADO ATM'!$A$2:$C$821,3,0)</f>
        <v>DISTRITO NACIONAL</v>
      </c>
      <c r="B87" s="28">
        <v>967</v>
      </c>
      <c r="C87" s="28" t="str">
        <f>VLOOKUP(B87,'[1]LISTADO ATM'!$A$2:$B$821,2,0)</f>
        <v xml:space="preserve">ATM UNP Hiper Olé Autopista Duarte </v>
      </c>
      <c r="D87" s="15" t="s">
        <v>10</v>
      </c>
      <c r="E87" s="33">
        <v>3335888195</v>
      </c>
    </row>
    <row r="88" spans="1:6" ht="18" x14ac:dyDescent="0.25">
      <c r="A88" s="28" t="str">
        <f>VLOOKUP(B88,'[1]LISTADO ATM'!$A$2:$C$821,3,0)</f>
        <v>DISTRITO NACIONAL</v>
      </c>
      <c r="B88" s="28">
        <v>85</v>
      </c>
      <c r="C88" s="28" t="str">
        <f>VLOOKUP(B88,'[1]LISTADO ATM'!$A$2:$B$821,2,0)</f>
        <v xml:space="preserve">ATM Oficina San Isidro (Fuerza Aérea) </v>
      </c>
      <c r="D88" s="15" t="s">
        <v>10</v>
      </c>
      <c r="E88" s="33">
        <v>3335888196</v>
      </c>
    </row>
    <row r="89" spans="1:6" ht="18" x14ac:dyDescent="0.25">
      <c r="A89" s="28" t="str">
        <f>VLOOKUP(B89,'[1]LISTADO ATM'!$A$2:$C$821,3,0)</f>
        <v>NORTE</v>
      </c>
      <c r="B89" s="28">
        <v>728</v>
      </c>
      <c r="C89" s="28" t="str">
        <f>VLOOKUP(B89,'[1]LISTADO ATM'!$A$2:$B$821,2,0)</f>
        <v xml:space="preserve">ATM UNP La Vega Oficina Regional Norcentral </v>
      </c>
      <c r="D89" s="15" t="s">
        <v>10</v>
      </c>
      <c r="E89" s="33">
        <v>3335888197</v>
      </c>
    </row>
    <row r="90" spans="1:6" ht="18" x14ac:dyDescent="0.25">
      <c r="A90" s="28" t="str">
        <f>VLOOKUP(B90,'[1]LISTADO ATM'!$A$2:$C$821,3,0)</f>
        <v>NORTE</v>
      </c>
      <c r="B90" s="28">
        <v>732</v>
      </c>
      <c r="C90" s="28" t="str">
        <f>VLOOKUP(B90,'[1]LISTADO ATM'!$A$2:$B$821,2,0)</f>
        <v xml:space="preserve">ATM Molino del Valle (Santiago) </v>
      </c>
      <c r="D90" s="15" t="s">
        <v>10</v>
      </c>
      <c r="E90" s="33">
        <v>3335888200</v>
      </c>
    </row>
    <row r="91" spans="1:6" ht="18" x14ac:dyDescent="0.25">
      <c r="A91" s="28" t="str">
        <f>VLOOKUP(B91,'[1]LISTADO ATM'!$A$2:$C$821,3,0)</f>
        <v>NORTE</v>
      </c>
      <c r="B91" s="28">
        <v>633</v>
      </c>
      <c r="C91" s="28" t="str">
        <f>VLOOKUP(B91,'[1]LISTADO ATM'!$A$2:$B$821,2,0)</f>
        <v xml:space="preserve">ATM Autobanco Las Colinas </v>
      </c>
      <c r="D91" s="15" t="s">
        <v>10</v>
      </c>
      <c r="E91" s="33">
        <v>3335888201</v>
      </c>
    </row>
    <row r="92" spans="1:6" ht="18" x14ac:dyDescent="0.25">
      <c r="A92" s="28" t="str">
        <f>VLOOKUP(B92,'[1]LISTADO ATM'!$A$2:$C$821,3,0)</f>
        <v>DISTRITO NACIONAL</v>
      </c>
      <c r="B92" s="28">
        <v>325</v>
      </c>
      <c r="C92" s="28" t="str">
        <f>VLOOKUP(B92,'[1]LISTADO ATM'!$A$2:$B$821,2,0)</f>
        <v>ATM Casa Edwin</v>
      </c>
      <c r="D92" s="15" t="s">
        <v>10</v>
      </c>
      <c r="E92" s="33">
        <v>3335888202</v>
      </c>
    </row>
    <row r="93" spans="1:6" ht="18" x14ac:dyDescent="0.25">
      <c r="A93" s="28" t="str">
        <f>VLOOKUP(B93,'[1]LISTADO ATM'!$A$2:$C$821,3,0)</f>
        <v>NORTE</v>
      </c>
      <c r="B93" s="28">
        <v>8</v>
      </c>
      <c r="C93" s="28" t="str">
        <f>VLOOKUP(B93,'[1]LISTADO ATM'!$A$2:$B$821,2,0)</f>
        <v>ATM Autoservicio Yaque</v>
      </c>
      <c r="D93" s="15" t="s">
        <v>10</v>
      </c>
      <c r="E93" s="33">
        <v>3335888203</v>
      </c>
    </row>
    <row r="94" spans="1:6" ht="18" x14ac:dyDescent="0.25">
      <c r="A94" s="28" t="str">
        <f>VLOOKUP(B94,'[1]LISTADO ATM'!$A$2:$C$821,3,0)</f>
        <v>NORTE</v>
      </c>
      <c r="B94" s="28">
        <v>774</v>
      </c>
      <c r="C94" s="28" t="str">
        <f>VLOOKUP(B94,'[1]LISTADO ATM'!$A$2:$B$821,2,0)</f>
        <v xml:space="preserve">ATM Oficina Montecristi </v>
      </c>
      <c r="D94" s="15" t="s">
        <v>10</v>
      </c>
      <c r="E94" s="33">
        <v>3335888209</v>
      </c>
    </row>
    <row r="95" spans="1:6" ht="18" x14ac:dyDescent="0.25">
      <c r="A95" s="28" t="str">
        <f>VLOOKUP(B95,'[1]LISTADO ATM'!$A$2:$C$821,3,0)</f>
        <v>DISTRITO NACIONAL</v>
      </c>
      <c r="B95" s="28">
        <v>884</v>
      </c>
      <c r="C95" s="28" t="str">
        <f>VLOOKUP(B95,'[1]LISTADO ATM'!$A$2:$B$821,2,0)</f>
        <v xml:space="preserve">ATM UNP Olé Sabana Perdida </v>
      </c>
      <c r="D95" s="15" t="s">
        <v>10</v>
      </c>
      <c r="E95" s="33">
        <v>3335888211</v>
      </c>
    </row>
    <row r="96" spans="1:6" ht="18" x14ac:dyDescent="0.25">
      <c r="A96" s="28"/>
      <c r="B96" s="28"/>
      <c r="C96" s="71"/>
      <c r="D96" s="72"/>
      <c r="E96" s="33"/>
    </row>
    <row r="97" spans="1:6" ht="18" x14ac:dyDescent="0.25">
      <c r="A97" s="28"/>
      <c r="B97" s="28"/>
      <c r="C97" s="71"/>
      <c r="D97" s="72"/>
      <c r="E97" s="33"/>
    </row>
    <row r="98" spans="1:6" ht="18" x14ac:dyDescent="0.25">
      <c r="A98" s="28"/>
      <c r="B98" s="28"/>
      <c r="C98" s="71"/>
      <c r="D98" s="72"/>
      <c r="E98" s="33"/>
    </row>
    <row r="99" spans="1:6" ht="18.75" thickBot="1" x14ac:dyDescent="0.3">
      <c r="A99" s="32"/>
      <c r="B99" s="36">
        <f>COUNT(B26:B95)</f>
        <v>70</v>
      </c>
      <c r="C99" s="14"/>
      <c r="D99" s="14"/>
      <c r="E99" s="14"/>
    </row>
    <row r="100" spans="1:6" ht="15.75" thickBot="1" x14ac:dyDescent="0.3">
      <c r="B100" s="5"/>
      <c r="E100" s="5"/>
    </row>
    <row r="101" spans="1:6" ht="18.75" thickBot="1" x14ac:dyDescent="0.3">
      <c r="A101" s="57" t="s">
        <v>21</v>
      </c>
      <c r="B101" s="58"/>
      <c r="C101" s="58"/>
      <c r="D101" s="58"/>
      <c r="E101" s="59"/>
    </row>
    <row r="102" spans="1:6" ht="18" x14ac:dyDescent="0.25">
      <c r="A102" s="2" t="s">
        <v>5</v>
      </c>
      <c r="B102" s="2" t="s">
        <v>6</v>
      </c>
      <c r="C102" s="2" t="s">
        <v>7</v>
      </c>
      <c r="D102" s="2" t="s">
        <v>8</v>
      </c>
      <c r="E102" s="2" t="s">
        <v>9</v>
      </c>
    </row>
    <row r="103" spans="1:6" ht="18" x14ac:dyDescent="0.25">
      <c r="A103" s="19" t="str">
        <f>VLOOKUP(B103,'[1]LISTADO ATM'!$A$2:$C$821,3,0)</f>
        <v>DISTRITO NACIONAL</v>
      </c>
      <c r="B103" s="28">
        <v>563</v>
      </c>
      <c r="C103" s="31" t="str">
        <f>VLOOKUP(B103,'[1]LISTADO ATM'!$A$2:$B$821,2,0)</f>
        <v xml:space="preserve">ATM Base Aérea San Isidro </v>
      </c>
      <c r="D103" s="28" t="s">
        <v>18</v>
      </c>
      <c r="E103" s="33">
        <v>3335887230</v>
      </c>
    </row>
    <row r="104" spans="1:6" ht="18" x14ac:dyDescent="0.25">
      <c r="A104" s="19" t="str">
        <f>VLOOKUP(B104,'[1]LISTADO ATM'!$A$2:$C$821,3,0)</f>
        <v>ESTE</v>
      </c>
      <c r="B104" s="28">
        <v>613</v>
      </c>
      <c r="C104" s="31" t="str">
        <f>VLOOKUP(B104,'[1]LISTADO ATM'!$A$2:$B$821,2,0)</f>
        <v xml:space="preserve">ATM Almacenes Zaglul (La Altagracia) </v>
      </c>
      <c r="D104" s="28" t="s">
        <v>18</v>
      </c>
      <c r="E104" s="33">
        <v>3335887924</v>
      </c>
      <c r="F104" t="s">
        <v>27</v>
      </c>
    </row>
    <row r="105" spans="1:6" ht="18" x14ac:dyDescent="0.25">
      <c r="A105" s="19" t="str">
        <f>VLOOKUP(B105,'[1]LISTADO ATM'!$A$2:$C$821,3,0)</f>
        <v>DISTRITO NACIONAL</v>
      </c>
      <c r="B105" s="28">
        <v>911</v>
      </c>
      <c r="C105" s="31" t="str">
        <f>VLOOKUP(B105,'[1]LISTADO ATM'!$A$2:$B$821,2,0)</f>
        <v xml:space="preserve">ATM Oficina Venezuela II </v>
      </c>
      <c r="D105" s="28" t="s">
        <v>18</v>
      </c>
      <c r="E105" s="33">
        <v>3335887998</v>
      </c>
      <c r="F105" t="s">
        <v>27</v>
      </c>
    </row>
    <row r="106" spans="1:6" ht="18" x14ac:dyDescent="0.25">
      <c r="A106" s="19" t="str">
        <f>VLOOKUP(B106,'[1]LISTADO ATM'!$A$2:$C$821,3,0)</f>
        <v>DISTRITO NACIONAL</v>
      </c>
      <c r="B106" s="28">
        <v>160</v>
      </c>
      <c r="C106" s="31" t="str">
        <f>VLOOKUP(B106,'[1]LISTADO ATM'!$A$2:$B$821,2,0)</f>
        <v xml:space="preserve">ATM Oficina Herrera </v>
      </c>
      <c r="D106" s="28" t="s">
        <v>18</v>
      </c>
      <c r="E106" s="33">
        <v>3335888003</v>
      </c>
      <c r="F106" t="s">
        <v>27</v>
      </c>
    </row>
    <row r="107" spans="1:6" ht="18" x14ac:dyDescent="0.25">
      <c r="A107" s="19" t="str">
        <f>VLOOKUP(B107,'[1]LISTADO ATM'!$A$2:$C$821,3,0)</f>
        <v>DISTRITO NACIONAL</v>
      </c>
      <c r="B107" s="28">
        <v>60</v>
      </c>
      <c r="C107" s="31" t="str">
        <f>VLOOKUP(B107,'[1]LISTADO ATM'!$A$2:$B$821,2,0)</f>
        <v xml:space="preserve">ATM Autobanco 27 de Febrero </v>
      </c>
      <c r="D107" s="28" t="s">
        <v>18</v>
      </c>
      <c r="E107" s="33">
        <v>3335888001</v>
      </c>
    </row>
    <row r="108" spans="1:6" ht="18" x14ac:dyDescent="0.25">
      <c r="A108" s="19" t="str">
        <f>VLOOKUP(B108,'[1]LISTADO ATM'!$A$2:$C$821,3,0)</f>
        <v>DISTRITO NACIONAL</v>
      </c>
      <c r="B108" s="28">
        <v>224</v>
      </c>
      <c r="C108" s="31" t="str">
        <f>VLOOKUP(B108,'[1]LISTADO ATM'!$A$2:$B$821,2,0)</f>
        <v xml:space="preserve">ATM S/M Nacional El Millón (Núñez de Cáceres) </v>
      </c>
      <c r="D108" s="28" t="s">
        <v>18</v>
      </c>
      <c r="E108" s="33">
        <v>3335888051</v>
      </c>
    </row>
    <row r="109" spans="1:6" ht="18" x14ac:dyDescent="0.25">
      <c r="A109" s="19" t="str">
        <f>VLOOKUP(B109,'[1]LISTADO ATM'!$A$2:$C$821,3,0)</f>
        <v>DISTRITO NACIONAL</v>
      </c>
      <c r="B109" s="28">
        <v>267</v>
      </c>
      <c r="C109" s="31" t="str">
        <f>VLOOKUP(B109,'[1]LISTADO ATM'!$A$2:$B$821,2,0)</f>
        <v xml:space="preserve">ATM Centro de Caja México </v>
      </c>
      <c r="D109" s="28" t="s">
        <v>18</v>
      </c>
      <c r="E109" s="33">
        <v>3335888059</v>
      </c>
    </row>
    <row r="110" spans="1:6" ht="18" customHeight="1" x14ac:dyDescent="0.25">
      <c r="A110" s="19" t="str">
        <f>VLOOKUP(B110,'[1]LISTADO ATM'!$A$2:$C$821,3,0)</f>
        <v>SUR</v>
      </c>
      <c r="B110" s="28">
        <v>537</v>
      </c>
      <c r="C110" s="31" t="str">
        <f>VLOOKUP(B110,'[1]LISTADO ATM'!$A$2:$B$821,2,0)</f>
        <v xml:space="preserve">ATM Estación Texaco Enriquillo (Barahona) </v>
      </c>
      <c r="D110" s="28" t="s">
        <v>18</v>
      </c>
      <c r="E110" s="33">
        <v>3335888073</v>
      </c>
    </row>
    <row r="111" spans="1:6" ht="18" x14ac:dyDescent="0.25">
      <c r="A111" s="19" t="str">
        <f>VLOOKUP(B111,'[1]LISTADO ATM'!$A$2:$C$821,3,0)</f>
        <v>DISTRITO NACIONAL</v>
      </c>
      <c r="B111" s="28">
        <v>577</v>
      </c>
      <c r="C111" s="31" t="str">
        <f>VLOOKUP(B111,'[1]LISTADO ATM'!$A$2:$B$821,2,0)</f>
        <v xml:space="preserve">ATM Olé Ave. Duarte </v>
      </c>
      <c r="D111" s="28" t="s">
        <v>18</v>
      </c>
      <c r="E111" s="33">
        <v>3335888129</v>
      </c>
    </row>
    <row r="112" spans="1:6" ht="18" x14ac:dyDescent="0.25">
      <c r="A112" s="19" t="str">
        <f>VLOOKUP(B112,'[1]LISTADO ATM'!$A$2:$C$821,3,0)</f>
        <v>SUR</v>
      </c>
      <c r="B112" s="28">
        <v>766</v>
      </c>
      <c r="C112" s="31" t="str">
        <f>VLOOKUP(B112,'[1]LISTADO ATM'!$A$2:$B$821,2,0)</f>
        <v xml:space="preserve">ATM Oficina Azua II </v>
      </c>
      <c r="D112" s="28" t="s">
        <v>18</v>
      </c>
      <c r="E112" s="33">
        <v>3335888130</v>
      </c>
      <c r="F112" t="s">
        <v>27</v>
      </c>
    </row>
    <row r="113" spans="1:7" ht="18" x14ac:dyDescent="0.25">
      <c r="A113" s="19" t="str">
        <f>VLOOKUP(B113,'[1]LISTADO ATM'!$A$2:$C$821,3,0)</f>
        <v>DISTRITO NACIONAL</v>
      </c>
      <c r="B113" s="28">
        <v>408</v>
      </c>
      <c r="C113" s="31" t="str">
        <f>VLOOKUP(B113,'[1]LISTADO ATM'!$A$2:$B$821,2,0)</f>
        <v xml:space="preserve">ATM Autobanco Las Palmas de Herrera </v>
      </c>
      <c r="D113" s="28" t="s">
        <v>18</v>
      </c>
      <c r="E113" s="33">
        <v>3335888151</v>
      </c>
    </row>
    <row r="114" spans="1:7" ht="18" x14ac:dyDescent="0.25">
      <c r="A114" s="19" t="str">
        <f>VLOOKUP(B114,'[1]LISTADO ATM'!$A$2:$C$821,3,0)</f>
        <v>DISTRITO NACIONAL</v>
      </c>
      <c r="B114" s="28">
        <v>415</v>
      </c>
      <c r="C114" s="31" t="str">
        <f>VLOOKUP(B114,'[1]LISTADO ATM'!$A$2:$B$821,2,0)</f>
        <v xml:space="preserve">ATM Autobanco San Martín I </v>
      </c>
      <c r="D114" s="28" t="s">
        <v>18</v>
      </c>
      <c r="E114" s="33">
        <v>3335888152</v>
      </c>
    </row>
    <row r="115" spans="1:7" ht="18" x14ac:dyDescent="0.25">
      <c r="A115" s="19" t="str">
        <f>VLOOKUP(B115,'[1]LISTADO ATM'!$A$2:$C$821,3,0)</f>
        <v>NORTE</v>
      </c>
      <c r="B115" s="28">
        <v>649</v>
      </c>
      <c r="C115" s="31" t="str">
        <f>VLOOKUP(B115,'[1]LISTADO ATM'!$A$2:$B$821,2,0)</f>
        <v xml:space="preserve">ATM Oficina Galería 56 (San Francisco de Macorís) </v>
      </c>
      <c r="D115" s="28" t="s">
        <v>18</v>
      </c>
      <c r="E115" s="33">
        <v>3335888154</v>
      </c>
      <c r="F115" t="s">
        <v>27</v>
      </c>
    </row>
    <row r="116" spans="1:7" ht="18" x14ac:dyDescent="0.25">
      <c r="A116" s="19" t="str">
        <f>VLOOKUP(B116,'[1]LISTADO ATM'!$A$2:$C$821,3,0)</f>
        <v>NORTE</v>
      </c>
      <c r="B116" s="28">
        <v>888</v>
      </c>
      <c r="C116" s="31" t="str">
        <f>VLOOKUP(B116,'[1]LISTADO ATM'!$A$2:$B$821,2,0)</f>
        <v>ATM Oficina galeria 56 II (SFM)</v>
      </c>
      <c r="D116" s="28" t="s">
        <v>18</v>
      </c>
      <c r="E116" s="33">
        <v>3335888186</v>
      </c>
      <c r="F116" t="s">
        <v>27</v>
      </c>
    </row>
    <row r="117" spans="1:7" ht="18" x14ac:dyDescent="0.25">
      <c r="A117" s="19" t="str">
        <f>VLOOKUP(B117,'[1]LISTADO ATM'!$A$2:$C$821,3,0)</f>
        <v>DISTRITO NACIONAL</v>
      </c>
      <c r="B117" s="28">
        <v>438</v>
      </c>
      <c r="C117" s="31" t="str">
        <f>VLOOKUP(B117,'[1]LISTADO ATM'!$A$2:$B$821,2,0)</f>
        <v xml:space="preserve">ATM Autobanco Torre IV </v>
      </c>
      <c r="D117" s="28" t="s">
        <v>18</v>
      </c>
      <c r="E117" s="33">
        <v>3335888188</v>
      </c>
    </row>
    <row r="118" spans="1:7" ht="18" x14ac:dyDescent="0.25">
      <c r="A118" s="19" t="str">
        <f>VLOOKUP(B118,'[1]LISTADO ATM'!$A$2:$C$821,3,0)</f>
        <v>DISTRITO NACIONAL</v>
      </c>
      <c r="B118" s="28">
        <v>572</v>
      </c>
      <c r="C118" s="31" t="str">
        <f>VLOOKUP(B118,'[1]LISTADO ATM'!$A$2:$B$821,2,0)</f>
        <v xml:space="preserve">ATM Olé Ovando </v>
      </c>
      <c r="D118" s="28" t="s">
        <v>18</v>
      </c>
      <c r="E118" s="33">
        <v>3335888194</v>
      </c>
    </row>
    <row r="119" spans="1:7" ht="18" x14ac:dyDescent="0.25">
      <c r="A119" s="19" t="str">
        <f>VLOOKUP(B119,'[1]LISTADO ATM'!$A$2:$C$821,3,0)</f>
        <v>SUR</v>
      </c>
      <c r="B119" s="28">
        <v>765</v>
      </c>
      <c r="C119" s="31" t="str">
        <f>VLOOKUP(B119,'[1]LISTADO ATM'!$A$2:$B$821,2,0)</f>
        <v xml:space="preserve">ATM Oficina Azua I </v>
      </c>
      <c r="D119" s="28" t="s">
        <v>18</v>
      </c>
      <c r="E119" s="33">
        <v>3335888210</v>
      </c>
      <c r="F119" t="s">
        <v>27</v>
      </c>
    </row>
    <row r="120" spans="1:7" ht="18" x14ac:dyDescent="0.25">
      <c r="A120" s="19" t="str">
        <f>VLOOKUP(B120,'[1]LISTADO ATM'!$A$2:$C$821,3,0)</f>
        <v>DISTRITO NACIONAL</v>
      </c>
      <c r="B120" s="28">
        <v>957</v>
      </c>
      <c r="C120" s="31" t="str">
        <f>VLOOKUP(B120,'[1]LISTADO ATM'!$A$2:$B$821,2,0)</f>
        <v xml:space="preserve">ATM Oficina Venezuela </v>
      </c>
      <c r="D120" s="28" t="s">
        <v>18</v>
      </c>
      <c r="E120" s="33">
        <v>3335888212</v>
      </c>
      <c r="F120" t="s">
        <v>27</v>
      </c>
      <c r="G120">
        <f>COUNT(B103)</f>
        <v>1</v>
      </c>
    </row>
    <row r="121" spans="1:7" ht="18" x14ac:dyDescent="0.25">
      <c r="A121" s="19" t="str">
        <f>VLOOKUP(B121,'[1]LISTADO ATM'!$A$2:$C$821,3,0)</f>
        <v>SUR</v>
      </c>
      <c r="B121" s="28">
        <v>995</v>
      </c>
      <c r="C121" s="31" t="str">
        <f>VLOOKUP(B121,'[1]LISTADO ATM'!$A$2:$B$821,2,0)</f>
        <v xml:space="preserve">ATM Oficina San Cristobal III (Lobby) </v>
      </c>
      <c r="D121" s="28" t="s">
        <v>18</v>
      </c>
      <c r="E121" s="33">
        <v>3335888213</v>
      </c>
    </row>
    <row r="122" spans="1:7" ht="18" x14ac:dyDescent="0.25">
      <c r="A122" s="19" t="str">
        <f>VLOOKUP(B122,'[1]LISTADO ATM'!$A$2:$C$821,3,0)</f>
        <v>ESTE</v>
      </c>
      <c r="B122" s="28">
        <v>366</v>
      </c>
      <c r="C122" s="31" t="str">
        <f>VLOOKUP(B122,'[1]LISTADO ATM'!$A$2:$B$821,2,0)</f>
        <v>ATM Oficina Boulevard (Higuey) II</v>
      </c>
      <c r="D122" s="28" t="s">
        <v>18</v>
      </c>
      <c r="E122" s="33">
        <v>3335888214</v>
      </c>
    </row>
    <row r="123" spans="1:7" ht="18" x14ac:dyDescent="0.25">
      <c r="A123" s="19" t="str">
        <f>VLOOKUP(B123,'[1]LISTADO ATM'!$A$2:$C$821,3,0)</f>
        <v>NORTE</v>
      </c>
      <c r="B123" s="28">
        <v>411</v>
      </c>
      <c r="C123" s="31" t="str">
        <f>VLOOKUP(B123,'[1]LISTADO ATM'!$A$2:$B$821,2,0)</f>
        <v xml:space="preserve">ATM UNP Piedra Blanca </v>
      </c>
      <c r="D123" s="28" t="s">
        <v>18</v>
      </c>
      <c r="E123" s="33">
        <v>3335888215</v>
      </c>
    </row>
    <row r="124" spans="1:7" ht="18.75" thickBot="1" x14ac:dyDescent="0.3">
      <c r="A124" s="32" t="s">
        <v>11</v>
      </c>
      <c r="B124" s="36">
        <f>COUNT(B103:B123)</f>
        <v>21</v>
      </c>
      <c r="C124" s="14"/>
      <c r="D124" s="37"/>
      <c r="E124" s="38"/>
    </row>
    <row r="125" spans="1:7" ht="15.75" thickBot="1" x14ac:dyDescent="0.3">
      <c r="B125" s="5"/>
      <c r="E125" s="5"/>
    </row>
    <row r="126" spans="1:7" ht="18" x14ac:dyDescent="0.25">
      <c r="A126" s="60" t="s">
        <v>13</v>
      </c>
      <c r="B126" s="61"/>
      <c r="C126" s="61"/>
      <c r="D126" s="61"/>
      <c r="E126" s="62"/>
    </row>
    <row r="127" spans="1:7" ht="18" x14ac:dyDescent="0.25">
      <c r="A127" s="2" t="s">
        <v>5</v>
      </c>
      <c r="B127" s="2" t="s">
        <v>6</v>
      </c>
      <c r="C127" s="4" t="s">
        <v>7</v>
      </c>
      <c r="D127" s="18" t="s">
        <v>8</v>
      </c>
      <c r="E127" s="12" t="s">
        <v>9</v>
      </c>
    </row>
    <row r="128" spans="1:7" ht="18.75" customHeight="1" x14ac:dyDescent="0.25">
      <c r="A128" s="19" t="str">
        <f>VLOOKUP(B128,'[1]LISTADO ATM'!$A$2:$C$821,3,0)</f>
        <v>DISTRITO NACIONAL</v>
      </c>
      <c r="B128" s="28">
        <v>231</v>
      </c>
      <c r="C128" s="31" t="str">
        <f>VLOOKUP(B128,'[1]LISTADO ATM'!$A$2:$B$821,2,0)</f>
        <v xml:space="preserve">ATM Oficina Zona Oriental </v>
      </c>
      <c r="D128" s="39" t="s">
        <v>22</v>
      </c>
      <c r="E128" s="31">
        <v>3335887723</v>
      </c>
    </row>
    <row r="129" spans="1:5" ht="18" x14ac:dyDescent="0.25">
      <c r="A129" s="19" t="str">
        <f>VLOOKUP(B129,'[1]LISTADO ATM'!$A$2:$C$821,3,0)</f>
        <v>ESTE</v>
      </c>
      <c r="B129" s="28">
        <v>429</v>
      </c>
      <c r="C129" s="31" t="str">
        <f>VLOOKUP(B129,'[1]LISTADO ATM'!$A$2:$B$821,2,0)</f>
        <v xml:space="preserve">ATM Oficina Jumbo La Romana </v>
      </c>
      <c r="D129" s="39" t="s">
        <v>22</v>
      </c>
      <c r="E129" s="31">
        <v>3335888014</v>
      </c>
    </row>
    <row r="130" spans="1:5" ht="18" x14ac:dyDescent="0.25">
      <c r="A130" s="19" t="str">
        <f>VLOOKUP(B130,'[1]LISTADO ATM'!$A$2:$C$821,3,0)</f>
        <v>NORTE</v>
      </c>
      <c r="B130" s="28">
        <v>307</v>
      </c>
      <c r="C130" s="31" t="str">
        <f>VLOOKUP(B130,'[1]LISTADO ATM'!$A$2:$B$821,2,0)</f>
        <v>ATM Oficina Nagua II</v>
      </c>
      <c r="D130" s="39" t="s">
        <v>22</v>
      </c>
      <c r="E130" s="31">
        <v>3335888024</v>
      </c>
    </row>
    <row r="131" spans="1:5" ht="18" x14ac:dyDescent="0.25">
      <c r="A131" s="19" t="str">
        <f>VLOOKUP(B131,'[1]LISTADO ATM'!$A$2:$C$821,3,0)</f>
        <v>DISTRITO NACIONAL</v>
      </c>
      <c r="B131" s="28">
        <v>793</v>
      </c>
      <c r="C131" s="31" t="str">
        <f>VLOOKUP(B131,'[1]LISTADO ATM'!$A$2:$B$821,2,0)</f>
        <v xml:space="preserve">ATM Centro de Caja Agora Mall </v>
      </c>
      <c r="D131" s="39" t="s">
        <v>22</v>
      </c>
      <c r="E131" s="31">
        <v>3335887383</v>
      </c>
    </row>
    <row r="132" spans="1:5" ht="18" x14ac:dyDescent="0.25">
      <c r="A132" s="19" t="str">
        <f>VLOOKUP(B132,'[1]LISTADO ATM'!$A$2:$C$821,3,0)</f>
        <v>SUR</v>
      </c>
      <c r="B132" s="28">
        <v>44</v>
      </c>
      <c r="C132" s="31" t="str">
        <f>VLOOKUP(B132,'[1]LISTADO ATM'!$A$2:$B$821,2,0)</f>
        <v xml:space="preserve">ATM Oficina Pedernales </v>
      </c>
      <c r="D132" s="39" t="s">
        <v>22</v>
      </c>
      <c r="E132" s="31">
        <v>3335887727</v>
      </c>
    </row>
    <row r="133" spans="1:5" ht="18" x14ac:dyDescent="0.25">
      <c r="A133" s="19" t="str">
        <f>VLOOKUP(B133,'[1]LISTADO ATM'!$A$2:$C$821,3,0)</f>
        <v>ESTE</v>
      </c>
      <c r="B133" s="28">
        <v>385</v>
      </c>
      <c r="C133" s="31" t="str">
        <f>VLOOKUP(B133,'[1]LISTADO ATM'!$A$2:$B$821,2,0)</f>
        <v xml:space="preserve">ATM Plaza Verón I </v>
      </c>
      <c r="D133" s="40" t="s">
        <v>23</v>
      </c>
      <c r="E133" s="31">
        <v>3335888020</v>
      </c>
    </row>
    <row r="134" spans="1:5" ht="18" x14ac:dyDescent="0.25">
      <c r="A134" s="19" t="str">
        <f>VLOOKUP(B134,'[1]LISTADO ATM'!$A$2:$C$821,3,0)</f>
        <v>DISTRITO NACIONAL</v>
      </c>
      <c r="B134" s="28">
        <v>194</v>
      </c>
      <c r="C134" s="31" t="str">
        <f>VLOOKUP(B134,'[1]LISTADO ATM'!$A$2:$B$821,2,0)</f>
        <v xml:space="preserve">ATM UNP Pantoja </v>
      </c>
      <c r="D134" s="40" t="s">
        <v>23</v>
      </c>
      <c r="E134" s="31">
        <v>3335888040</v>
      </c>
    </row>
    <row r="135" spans="1:5" ht="18" x14ac:dyDescent="0.25">
      <c r="A135" s="19" t="str">
        <f>VLOOKUP(B135,'[1]LISTADO ATM'!$A$2:$C$821,3,0)</f>
        <v>NORTE</v>
      </c>
      <c r="B135" s="28">
        <v>288</v>
      </c>
      <c r="C135" s="31" t="str">
        <f>VLOOKUP(B135,'[1]LISTADO ATM'!$A$2:$B$821,2,0)</f>
        <v xml:space="preserve">ATM Oficina Camino Real II (Puerto Plata) </v>
      </c>
      <c r="D135" s="40" t="s">
        <v>23</v>
      </c>
      <c r="E135" s="31">
        <v>3335888069</v>
      </c>
    </row>
    <row r="136" spans="1:5" ht="18" x14ac:dyDescent="0.25">
      <c r="A136" s="19" t="str">
        <f>VLOOKUP(B136,'[1]LISTADO ATM'!$A$2:$C$821,3,0)</f>
        <v>DISTRITO NACIONAL</v>
      </c>
      <c r="B136" s="28">
        <v>527</v>
      </c>
      <c r="C136" s="31" t="str">
        <f>VLOOKUP(B136,'[1]LISTADO ATM'!$A$2:$B$821,2,0)</f>
        <v>ATM Oficina Zona Oriental II</v>
      </c>
      <c r="D136" s="40" t="s">
        <v>23</v>
      </c>
      <c r="E136" s="31">
        <v>3335888084</v>
      </c>
    </row>
    <row r="137" spans="1:5" ht="18" x14ac:dyDescent="0.25">
      <c r="A137" s="19" t="str">
        <f>VLOOKUP(B137,'[1]LISTADO ATM'!$A$2:$C$821,3,0)</f>
        <v>ESTE</v>
      </c>
      <c r="B137" s="28">
        <v>912</v>
      </c>
      <c r="C137" s="31" t="str">
        <f>VLOOKUP(B137,'[1]LISTADO ATM'!$A$2:$B$821,2,0)</f>
        <v xml:space="preserve">ATM Oficina San Pedro II </v>
      </c>
      <c r="D137" s="40" t="s">
        <v>23</v>
      </c>
      <c r="E137" s="31">
        <v>3335888127</v>
      </c>
    </row>
    <row r="138" spans="1:5" ht="18" x14ac:dyDescent="0.25">
      <c r="A138" s="19" t="str">
        <f>VLOOKUP(B138,'[1]LISTADO ATM'!$A$2:$C$821,3,0)</f>
        <v>NORTE</v>
      </c>
      <c r="B138" s="28">
        <v>291</v>
      </c>
      <c r="C138" s="31" t="str">
        <f>VLOOKUP(B138,'[1]LISTADO ATM'!$A$2:$B$821,2,0)</f>
        <v xml:space="preserve">ATM S/M Jumbo Las Colinas </v>
      </c>
      <c r="D138" s="39" t="s">
        <v>22</v>
      </c>
      <c r="E138" s="31">
        <v>3335888136</v>
      </c>
    </row>
    <row r="139" spans="1:5" ht="18" x14ac:dyDescent="0.25">
      <c r="A139" s="19" t="str">
        <f>VLOOKUP(B139,'[1]LISTADO ATM'!$A$2:$C$821,3,0)</f>
        <v>NORTE</v>
      </c>
      <c r="B139" s="28">
        <v>654</v>
      </c>
      <c r="C139" s="31" t="str">
        <f>VLOOKUP(B139,'[1]LISTADO ATM'!$A$2:$B$821,2,0)</f>
        <v>ATM Autoservicio S/M Jumbo Puerto Plata</v>
      </c>
      <c r="D139" s="39" t="s">
        <v>22</v>
      </c>
      <c r="E139" s="31">
        <v>3335888206</v>
      </c>
    </row>
    <row r="140" spans="1:5" ht="18" x14ac:dyDescent="0.25">
      <c r="A140" s="19" t="str">
        <f>VLOOKUP(B140,'[1]LISTADO ATM'!$A$2:$C$821,3,0)</f>
        <v>NORTE</v>
      </c>
      <c r="B140" s="28">
        <v>431</v>
      </c>
      <c r="C140" s="31" t="str">
        <f>VLOOKUP(B140,'[1]LISTADO ATM'!$A$2:$B$821,2,0)</f>
        <v xml:space="preserve">ATM Autoservicio Sol (Santiago) </v>
      </c>
      <c r="D140" s="39" t="s">
        <v>22</v>
      </c>
      <c r="E140" s="31">
        <v>3335888207</v>
      </c>
    </row>
    <row r="141" spans="1:5" ht="18" x14ac:dyDescent="0.25">
      <c r="A141" s="19" t="str">
        <f>VLOOKUP(B141,'[1]LISTADO ATM'!$A$2:$C$821,3,0)</f>
        <v>DISTRITO NACIONAL</v>
      </c>
      <c r="B141" s="70">
        <v>545</v>
      </c>
      <c r="C141" s="31" t="str">
        <f>VLOOKUP(B141,'[1]LISTADO ATM'!$A$2:$B$821,2,0)</f>
        <v xml:space="preserve">ATM Oficina Isabel La Católica II  </v>
      </c>
      <c r="D141" s="40" t="s">
        <v>23</v>
      </c>
      <c r="E141" s="31">
        <v>3335888208</v>
      </c>
    </row>
    <row r="142" spans="1:5" ht="18.75" thickBot="1" x14ac:dyDescent="0.3">
      <c r="A142" s="3" t="s">
        <v>11</v>
      </c>
      <c r="B142" s="36">
        <f>COUNT(B128:B141)</f>
        <v>14</v>
      </c>
      <c r="C142" s="14"/>
      <c r="D142" s="17"/>
      <c r="E142" s="17"/>
    </row>
    <row r="143" spans="1:5" ht="15.75" thickBot="1" x14ac:dyDescent="0.3">
      <c r="B143" s="5"/>
      <c r="E143" s="5"/>
    </row>
    <row r="144" spans="1:5" ht="18.75" thickBot="1" x14ac:dyDescent="0.3">
      <c r="A144" s="63" t="s">
        <v>12</v>
      </c>
      <c r="B144" s="64"/>
      <c r="C144" t="s">
        <v>17</v>
      </c>
      <c r="D144" s="5"/>
      <c r="E144" s="5"/>
    </row>
    <row r="145" spans="1:5" ht="18.75" thickBot="1" x14ac:dyDescent="0.3">
      <c r="A145" s="34">
        <f>+B99+B124+B142</f>
        <v>105</v>
      </c>
      <c r="B145" s="35"/>
    </row>
    <row r="146" spans="1:5" ht="15.75" thickBot="1" x14ac:dyDescent="0.3">
      <c r="B146" s="5"/>
      <c r="E146" s="5"/>
    </row>
    <row r="147" spans="1:5" ht="18.75" thickBot="1" x14ac:dyDescent="0.3">
      <c r="A147" s="57" t="s">
        <v>15</v>
      </c>
      <c r="B147" s="58"/>
      <c r="C147" s="58"/>
      <c r="D147" s="58"/>
      <c r="E147" s="59"/>
    </row>
    <row r="148" spans="1:5" ht="18" x14ac:dyDescent="0.25">
      <c r="A148" s="6" t="s">
        <v>5</v>
      </c>
      <c r="B148" s="12" t="s">
        <v>6</v>
      </c>
      <c r="C148" s="4" t="s">
        <v>7</v>
      </c>
      <c r="D148" s="68"/>
      <c r="E148" s="69"/>
    </row>
    <row r="149" spans="1:5" ht="18" x14ac:dyDescent="0.25">
      <c r="A149" s="28" t="str">
        <f>VLOOKUP(B149,'[1]LISTADO ATM'!$A$2:$C$821,3,0)</f>
        <v>DISTRITO NACIONAL</v>
      </c>
      <c r="B149" s="28">
        <v>701</v>
      </c>
      <c r="C149" s="28" t="str">
        <f>VLOOKUP(B149,'[1]LISTADO ATM'!$A$2:$B$821,2,0)</f>
        <v>ATM Autoservicio Los Alcarrizos</v>
      </c>
      <c r="D149" s="43" t="s">
        <v>24</v>
      </c>
      <c r="E149" s="44"/>
    </row>
    <row r="150" spans="1:5" ht="18" x14ac:dyDescent="0.25">
      <c r="A150" s="28" t="str">
        <f>VLOOKUP(B150,'[1]LISTADO ATM'!$A$2:$C$821,3,0)</f>
        <v>DISTRITO NACIONAL</v>
      </c>
      <c r="B150" s="28">
        <v>743</v>
      </c>
      <c r="C150" s="28" t="str">
        <f>VLOOKUP(B150,'[1]LISTADO ATM'!$A$2:$B$821,2,0)</f>
        <v xml:space="preserve">ATM Oficina Los Frailes </v>
      </c>
      <c r="D150" s="43" t="s">
        <v>24</v>
      </c>
      <c r="E150" s="44"/>
    </row>
    <row r="151" spans="1:5" ht="18" x14ac:dyDescent="0.25">
      <c r="A151" s="28" t="str">
        <f>VLOOKUP(B151,'[1]LISTADO ATM'!$A$2:$C$821,3,0)</f>
        <v>DISTRITO NACIONAL</v>
      </c>
      <c r="B151" s="28">
        <v>993</v>
      </c>
      <c r="C151" s="28" t="str">
        <f>VLOOKUP(B151,'[1]LISTADO ATM'!$A$2:$B$821,2,0)</f>
        <v xml:space="preserve">ATM Centro Medico Integral II </v>
      </c>
      <c r="D151" s="43" t="s">
        <v>24</v>
      </c>
      <c r="E151" s="44"/>
    </row>
    <row r="152" spans="1:5" ht="18" x14ac:dyDescent="0.25">
      <c r="A152" s="28" t="str">
        <f>VLOOKUP(B152,'[1]LISTADO ATM'!$A$2:$C$821,3,0)</f>
        <v>ESTE</v>
      </c>
      <c r="B152" s="28">
        <v>480</v>
      </c>
      <c r="C152" s="28" t="str">
        <f>VLOOKUP(B152,'[1]LISTADO ATM'!$A$2:$B$821,2,0)</f>
        <v>ATM UNP Farmaconal Higuey</v>
      </c>
      <c r="D152" s="43" t="s">
        <v>24</v>
      </c>
      <c r="E152" s="44"/>
    </row>
    <row r="153" spans="1:5" ht="18" x14ac:dyDescent="0.25">
      <c r="A153" s="28" t="str">
        <f>VLOOKUP(B153,'[1]LISTADO ATM'!$A$2:$C$821,3,0)</f>
        <v>DISTRITO NACIONAL</v>
      </c>
      <c r="B153" s="28">
        <v>194</v>
      </c>
      <c r="C153" s="28" t="str">
        <f>VLOOKUP(B153,'[1]LISTADO ATM'!$A$2:$B$821,2,0)</f>
        <v xml:space="preserve">ATM UNP Pantoja </v>
      </c>
      <c r="D153" s="43" t="s">
        <v>25</v>
      </c>
      <c r="E153" s="44"/>
    </row>
    <row r="154" spans="1:5" ht="18" x14ac:dyDescent="0.25">
      <c r="A154" s="28" t="str">
        <f>VLOOKUP(B154,'[1]LISTADO ATM'!$A$2:$C$821,3,0)</f>
        <v>DISTRITO NACIONAL</v>
      </c>
      <c r="B154" s="28">
        <v>20</v>
      </c>
      <c r="C154" s="28" t="str">
        <f>VLOOKUP(B154,'[1]LISTADO ATM'!$A$2:$B$821,2,0)</f>
        <v>ATM S/M Aprezio Las Palmas</v>
      </c>
      <c r="D154" s="43" t="s">
        <v>24</v>
      </c>
      <c r="E154" s="44"/>
    </row>
    <row r="155" spans="1:5" ht="18" x14ac:dyDescent="0.25">
      <c r="A155" s="28" t="str">
        <f>VLOOKUP(B155,'[1]LISTADO ATM'!$A$2:$C$821,3,0)</f>
        <v>DISTRITO NACIONAL</v>
      </c>
      <c r="B155" s="28">
        <v>557</v>
      </c>
      <c r="C155" s="28" t="str">
        <f>VLOOKUP(B155,'[1]LISTADO ATM'!$A$2:$B$821,2,0)</f>
        <v xml:space="preserve">ATM Multicentro La Sirena Ave. Mella </v>
      </c>
      <c r="D155" s="43" t="s">
        <v>24</v>
      </c>
      <c r="E155" s="44"/>
    </row>
    <row r="156" spans="1:5" ht="18" x14ac:dyDescent="0.25">
      <c r="A156" s="28" t="str">
        <f>VLOOKUP(B156,'[1]LISTADO ATM'!$A$2:$C$821,3,0)</f>
        <v>DISTRITO NACIONAL</v>
      </c>
      <c r="B156" s="28">
        <v>721</v>
      </c>
      <c r="C156" s="28" t="str">
        <f>VLOOKUP(B156,'[1]LISTADO ATM'!$A$2:$B$821,2,0)</f>
        <v xml:space="preserve">ATM Oficina Charles de Gaulle II </v>
      </c>
      <c r="D156" s="43" t="s">
        <v>24</v>
      </c>
      <c r="E156" s="44"/>
    </row>
    <row r="157" spans="1:5" ht="18" x14ac:dyDescent="0.25">
      <c r="A157" s="28" t="str">
        <f>VLOOKUP(B157,'[1]LISTADO ATM'!$A$2:$C$821,3,0)</f>
        <v>NORTE</v>
      </c>
      <c r="B157" s="28">
        <v>749</v>
      </c>
      <c r="C157" s="28" t="str">
        <f>VLOOKUP(B157,'[1]LISTADO ATM'!$A$2:$B$821,2,0)</f>
        <v xml:space="preserve">ATM Oficina Yaque </v>
      </c>
      <c r="D157" s="43" t="s">
        <v>28</v>
      </c>
      <c r="E157" s="44"/>
    </row>
    <row r="158" spans="1:5" ht="18" x14ac:dyDescent="0.25">
      <c r="A158" s="28" t="str">
        <f>VLOOKUP(B158,'[1]LISTADO ATM'!$A$2:$C$821,3,0)</f>
        <v>DISTRITO NACIONAL</v>
      </c>
      <c r="B158" s="28">
        <v>883</v>
      </c>
      <c r="C158" s="28" t="str">
        <f>VLOOKUP(B158,'[1]LISTADO ATM'!$A$2:$B$821,2,0)</f>
        <v xml:space="preserve">ATM Oficina Filadelfia Plaza </v>
      </c>
      <c r="D158" s="43" t="s">
        <v>24</v>
      </c>
      <c r="E158" s="44"/>
    </row>
    <row r="159" spans="1:5" ht="18" x14ac:dyDescent="0.25">
      <c r="A159" s="28" t="str">
        <f>VLOOKUP(B159,'[1]LISTADO ATM'!$A$2:$C$821,3,0)</f>
        <v>DISTRITO NACIONAL</v>
      </c>
      <c r="B159" s="28">
        <v>889</v>
      </c>
      <c r="C159" s="28" t="str">
        <f>VLOOKUP(B159,'[1]LISTADO ATM'!$A$2:$B$821,2,0)</f>
        <v>ATM Oficina Plaza Lama Máximo Gómez II</v>
      </c>
      <c r="D159" s="43" t="s">
        <v>24</v>
      </c>
      <c r="E159" s="44"/>
    </row>
    <row r="160" spans="1:5" ht="18" x14ac:dyDescent="0.25">
      <c r="A160" s="28" t="e">
        <f>VLOOKUP(B160,'[1]LISTADO ATM'!$A$2:$C$821,3,0)</f>
        <v>#N/A</v>
      </c>
      <c r="B160" s="28"/>
      <c r="C160" s="28" t="e">
        <f>VLOOKUP(B160,'[1]LISTADO ATM'!$A$2:$B$821,2,0)</f>
        <v>#N/A</v>
      </c>
      <c r="D160" s="41"/>
      <c r="E160" s="42"/>
    </row>
    <row r="161" spans="1:5" ht="18" x14ac:dyDescent="0.25">
      <c r="A161" s="28" t="e">
        <f>VLOOKUP(B161,'[1]LISTADO ATM'!$A$2:$C$821,3,0)</f>
        <v>#N/A</v>
      </c>
      <c r="B161" s="28"/>
      <c r="C161" s="28" t="e">
        <f>VLOOKUP(B161,'[1]LISTADO ATM'!$A$2:$B$821,2,0)</f>
        <v>#N/A</v>
      </c>
      <c r="D161" s="41"/>
      <c r="E161" s="42"/>
    </row>
    <row r="162" spans="1:5" ht="18" x14ac:dyDescent="0.25">
      <c r="A162" s="28" t="e">
        <f>VLOOKUP(B162,'[1]LISTADO ATM'!$A$2:$C$821,3,0)</f>
        <v>#N/A</v>
      </c>
      <c r="B162" s="28"/>
      <c r="C162" s="28" t="e">
        <f>VLOOKUP(B162,'[1]LISTADO ATM'!$A$2:$B$821,2,0)</f>
        <v>#N/A</v>
      </c>
      <c r="D162" s="41"/>
      <c r="E162" s="42"/>
    </row>
    <row r="163" spans="1:5" ht="18" x14ac:dyDescent="0.25">
      <c r="A163" s="28" t="e">
        <f>VLOOKUP(B163,'[1]LISTADO ATM'!$A$2:$C$821,3,0)</f>
        <v>#N/A</v>
      </c>
      <c r="B163" s="28"/>
      <c r="C163" s="28" t="e">
        <f>VLOOKUP(B163,'[1]LISTADO ATM'!$A$2:$B$821,2,0)</f>
        <v>#N/A</v>
      </c>
      <c r="D163" s="41"/>
      <c r="E163" s="42"/>
    </row>
    <row r="164" spans="1:5" ht="18" x14ac:dyDescent="0.25">
      <c r="A164" s="28" t="e">
        <f>VLOOKUP(B164,'[1]LISTADO ATM'!$A$2:$C$821,3,0)</f>
        <v>#N/A</v>
      </c>
      <c r="B164" s="28"/>
      <c r="C164" s="28" t="e">
        <f>VLOOKUP(B164,'[1]LISTADO ATM'!$A$2:$B$821,2,0)</f>
        <v>#N/A</v>
      </c>
      <c r="D164" s="41"/>
      <c r="E164" s="42"/>
    </row>
    <row r="165" spans="1:5" ht="18.75" thickBot="1" x14ac:dyDescent="0.3">
      <c r="A165" s="32" t="s">
        <v>11</v>
      </c>
      <c r="B165" s="36">
        <f>COUNT(B149:B159)</f>
        <v>11</v>
      </c>
      <c r="C165" s="29"/>
      <c r="D165" s="29"/>
      <c r="E165" s="30"/>
    </row>
  </sheetData>
  <mergeCells count="23">
    <mergeCell ref="D158:E158"/>
    <mergeCell ref="D148:E148"/>
    <mergeCell ref="D151:E151"/>
    <mergeCell ref="D150:E150"/>
    <mergeCell ref="D154:E154"/>
    <mergeCell ref="A101:E101"/>
    <mergeCell ref="A126:E126"/>
    <mergeCell ref="A144:B144"/>
    <mergeCell ref="A147:E147"/>
    <mergeCell ref="C22:E22"/>
    <mergeCell ref="A24:E24"/>
    <mergeCell ref="A1:E1"/>
    <mergeCell ref="A2:E2"/>
    <mergeCell ref="A7:E7"/>
    <mergeCell ref="C14:E14"/>
    <mergeCell ref="A16:E16"/>
    <mergeCell ref="D149:E149"/>
    <mergeCell ref="D152:E152"/>
    <mergeCell ref="D153:E153"/>
    <mergeCell ref="D155:E155"/>
    <mergeCell ref="D156:E156"/>
    <mergeCell ref="D157:E157"/>
    <mergeCell ref="D159:E159"/>
  </mergeCells>
  <phoneticPr fontId="11" type="noConversion"/>
  <conditionalFormatting sqref="B128:B1048576 B103:B126 B14:B16 B1:B7 B26:B101 B18:B24">
    <cfRule type="duplicateValues" dxfId="255" priority="474"/>
  </conditionalFormatting>
  <conditionalFormatting sqref="B128:B1048576 B103:B126 B14:B16 B1:B7 B18:B24 B26:B101">
    <cfRule type="duplicateValues" dxfId="254" priority="418"/>
    <cfRule type="duplicateValues" dxfId="253" priority="455"/>
  </conditionalFormatting>
  <conditionalFormatting sqref="E42">
    <cfRule type="duplicateValues" dxfId="252" priority="421"/>
    <cfRule type="duplicateValues" dxfId="251" priority="422"/>
  </conditionalFormatting>
  <conditionalFormatting sqref="E149">
    <cfRule type="duplicateValues" dxfId="250" priority="346"/>
  </conditionalFormatting>
  <conditionalFormatting sqref="E149">
    <cfRule type="duplicateValues" dxfId="249" priority="344"/>
    <cfRule type="duplicateValues" dxfId="248" priority="345"/>
  </conditionalFormatting>
  <conditionalFormatting sqref="E150">
    <cfRule type="duplicateValues" dxfId="247" priority="340"/>
  </conditionalFormatting>
  <conditionalFormatting sqref="E150">
    <cfRule type="duplicateValues" dxfId="246" priority="338"/>
    <cfRule type="duplicateValues" dxfId="245" priority="339"/>
  </conditionalFormatting>
  <conditionalFormatting sqref="E9:E11">
    <cfRule type="duplicateValues" dxfId="244" priority="323"/>
  </conditionalFormatting>
  <conditionalFormatting sqref="E9:E11">
    <cfRule type="duplicateValues" dxfId="243" priority="321"/>
    <cfRule type="duplicateValues" dxfId="242" priority="322"/>
  </conditionalFormatting>
  <conditionalFormatting sqref="E165:E1048576 E1:E7 E99:E101 E125:E138 E13:E16 E103:E115 E18:E24 E142:E148">
    <cfRule type="duplicateValues" dxfId="241" priority="878"/>
    <cfRule type="duplicateValues" dxfId="240" priority="879"/>
  </conditionalFormatting>
  <conditionalFormatting sqref="E165:E1048576 E125:E138 E1:E7 E99:E101 E12:E16 E18:E24 E26:E48 E103:E115 E142:E148">
    <cfRule type="duplicateValues" dxfId="239" priority="904"/>
  </conditionalFormatting>
  <conditionalFormatting sqref="E151">
    <cfRule type="duplicateValues" dxfId="238" priority="319"/>
  </conditionalFormatting>
  <conditionalFormatting sqref="E151">
    <cfRule type="duplicateValues" dxfId="237" priority="317"/>
    <cfRule type="duplicateValues" dxfId="236" priority="318"/>
  </conditionalFormatting>
  <conditionalFormatting sqref="E152">
    <cfRule type="duplicateValues" dxfId="235" priority="307"/>
  </conditionalFormatting>
  <conditionalFormatting sqref="E152">
    <cfRule type="duplicateValues" dxfId="234" priority="305"/>
    <cfRule type="duplicateValues" dxfId="233" priority="306"/>
  </conditionalFormatting>
  <conditionalFormatting sqref="E153">
    <cfRule type="duplicateValues" dxfId="232" priority="295"/>
  </conditionalFormatting>
  <conditionalFormatting sqref="E153">
    <cfRule type="duplicateValues" dxfId="231" priority="293"/>
    <cfRule type="duplicateValues" dxfId="230" priority="294"/>
  </conditionalFormatting>
  <conditionalFormatting sqref="E43:E48 E12 E26:E41">
    <cfRule type="duplicateValues" dxfId="229" priority="919"/>
    <cfRule type="duplicateValues" dxfId="228" priority="920"/>
  </conditionalFormatting>
  <conditionalFormatting sqref="B128:B1048576 B103:B126 B1:B7 B9:B16 B18:B24 B26:B101">
    <cfRule type="duplicateValues" dxfId="227" priority="288"/>
  </conditionalFormatting>
  <conditionalFormatting sqref="E9">
    <cfRule type="duplicateValues" dxfId="226" priority="284"/>
    <cfRule type="duplicateValues" dxfId="225" priority="285"/>
  </conditionalFormatting>
  <conditionalFormatting sqref="E9">
    <cfRule type="duplicateValues" dxfId="224" priority="286"/>
  </conditionalFormatting>
  <conditionalFormatting sqref="E66:E69">
    <cfRule type="duplicateValues" dxfId="223" priority="281"/>
    <cfRule type="duplicateValues" dxfId="222" priority="282"/>
  </conditionalFormatting>
  <conditionalFormatting sqref="E66:E69">
    <cfRule type="duplicateValues" dxfId="221" priority="283"/>
  </conditionalFormatting>
  <conditionalFormatting sqref="E10">
    <cfRule type="duplicateValues" dxfId="220" priority="278"/>
    <cfRule type="duplicateValues" dxfId="219" priority="279"/>
  </conditionalFormatting>
  <conditionalFormatting sqref="E10">
    <cfRule type="duplicateValues" dxfId="218" priority="280"/>
  </conditionalFormatting>
  <conditionalFormatting sqref="E49:E76">
    <cfRule type="duplicateValues" dxfId="217" priority="986"/>
    <cfRule type="duplicateValues" dxfId="216" priority="987"/>
  </conditionalFormatting>
  <conditionalFormatting sqref="E49:E76">
    <cfRule type="duplicateValues" dxfId="215" priority="990"/>
  </conditionalFormatting>
  <conditionalFormatting sqref="E11">
    <cfRule type="duplicateValues" dxfId="214" priority="275"/>
    <cfRule type="duplicateValues" dxfId="213" priority="276"/>
  </conditionalFormatting>
  <conditionalFormatting sqref="E11">
    <cfRule type="duplicateValues" dxfId="212" priority="277"/>
  </conditionalFormatting>
  <conditionalFormatting sqref="E11">
    <cfRule type="duplicateValues" dxfId="211" priority="272"/>
    <cfRule type="duplicateValues" dxfId="210" priority="273"/>
  </conditionalFormatting>
  <conditionalFormatting sqref="E11">
    <cfRule type="duplicateValues" dxfId="209" priority="274"/>
  </conditionalFormatting>
  <conditionalFormatting sqref="E154">
    <cfRule type="duplicateValues" dxfId="208" priority="261"/>
  </conditionalFormatting>
  <conditionalFormatting sqref="E154">
    <cfRule type="duplicateValues" dxfId="207" priority="259"/>
    <cfRule type="duplicateValues" dxfId="206" priority="260"/>
  </conditionalFormatting>
  <conditionalFormatting sqref="E154">
    <cfRule type="duplicateValues" dxfId="205" priority="257"/>
    <cfRule type="timePeriod" dxfId="204" priority="258" timePeriod="yesterday">
      <formula>FLOOR(E154,1)=TODAY()-1</formula>
    </cfRule>
  </conditionalFormatting>
  <conditionalFormatting sqref="E155">
    <cfRule type="duplicateValues" dxfId="203" priority="236"/>
  </conditionalFormatting>
  <conditionalFormatting sqref="E155">
    <cfRule type="duplicateValues" dxfId="202" priority="234"/>
    <cfRule type="duplicateValues" dxfId="201" priority="235"/>
  </conditionalFormatting>
  <conditionalFormatting sqref="E155">
    <cfRule type="duplicateValues" dxfId="200" priority="232"/>
    <cfRule type="timePeriod" dxfId="199" priority="233" timePeriod="yesterday">
      <formula>FLOOR(E155,1)=TODAY()-1</formula>
    </cfRule>
  </conditionalFormatting>
  <conditionalFormatting sqref="E156">
    <cfRule type="duplicateValues" dxfId="198" priority="231"/>
  </conditionalFormatting>
  <conditionalFormatting sqref="E156">
    <cfRule type="duplicateValues" dxfId="197" priority="229"/>
    <cfRule type="duplicateValues" dxfId="196" priority="230"/>
  </conditionalFormatting>
  <conditionalFormatting sqref="E156">
    <cfRule type="duplicateValues" dxfId="195" priority="227"/>
    <cfRule type="timePeriod" dxfId="194" priority="228" timePeriod="yesterday">
      <formula>FLOOR(E156,1)=TODAY()-1</formula>
    </cfRule>
  </conditionalFormatting>
  <conditionalFormatting sqref="E157">
    <cfRule type="duplicateValues" dxfId="193" priority="226"/>
  </conditionalFormatting>
  <conditionalFormatting sqref="E157">
    <cfRule type="duplicateValues" dxfId="192" priority="224"/>
    <cfRule type="duplicateValues" dxfId="191" priority="225"/>
  </conditionalFormatting>
  <conditionalFormatting sqref="E157">
    <cfRule type="duplicateValues" dxfId="190" priority="222"/>
    <cfRule type="timePeriod" dxfId="189" priority="223" timePeriod="yesterday">
      <formula>FLOOR(E157,1)=TODAY()-1</formula>
    </cfRule>
  </conditionalFormatting>
  <conditionalFormatting sqref="E158">
    <cfRule type="duplicateValues" dxfId="188" priority="206"/>
  </conditionalFormatting>
  <conditionalFormatting sqref="E158">
    <cfRule type="duplicateValues" dxfId="187" priority="204"/>
    <cfRule type="duplicateValues" dxfId="186" priority="205"/>
  </conditionalFormatting>
  <conditionalFormatting sqref="E158">
    <cfRule type="duplicateValues" dxfId="185" priority="202"/>
    <cfRule type="timePeriod" dxfId="184" priority="203" timePeriod="yesterday">
      <formula>FLOOR(E158,1)=TODAY()-1</formula>
    </cfRule>
  </conditionalFormatting>
  <conditionalFormatting sqref="E159">
    <cfRule type="duplicateValues" dxfId="183" priority="191"/>
  </conditionalFormatting>
  <conditionalFormatting sqref="E159">
    <cfRule type="duplicateValues" dxfId="182" priority="189"/>
    <cfRule type="duplicateValues" dxfId="181" priority="190"/>
  </conditionalFormatting>
  <conditionalFormatting sqref="E159">
    <cfRule type="duplicateValues" dxfId="180" priority="187"/>
    <cfRule type="timePeriod" dxfId="179" priority="188" timePeriod="yesterday">
      <formula>FLOOR(E159,1)=TODAY()-1</formula>
    </cfRule>
  </conditionalFormatting>
  <conditionalFormatting sqref="E77">
    <cfRule type="duplicateValues" dxfId="178" priority="172"/>
    <cfRule type="timePeriod" dxfId="177" priority="173" timePeriod="yesterday">
      <formula>FLOOR(E77,1)=TODAY()-1</formula>
    </cfRule>
  </conditionalFormatting>
  <conditionalFormatting sqref="E77">
    <cfRule type="duplicateValues" dxfId="176" priority="174"/>
    <cfRule type="duplicateValues" dxfId="175" priority="175"/>
  </conditionalFormatting>
  <conditionalFormatting sqref="E77">
    <cfRule type="duplicateValues" dxfId="174" priority="176"/>
  </conditionalFormatting>
  <conditionalFormatting sqref="E78">
    <cfRule type="duplicateValues" dxfId="173" priority="167"/>
    <cfRule type="timePeriod" dxfId="172" priority="168" timePeriod="yesterday">
      <formula>FLOOR(E78,1)=TODAY()-1</formula>
    </cfRule>
  </conditionalFormatting>
  <conditionalFormatting sqref="E78">
    <cfRule type="duplicateValues" dxfId="171" priority="169"/>
    <cfRule type="duplicateValues" dxfId="170" priority="170"/>
  </conditionalFormatting>
  <conditionalFormatting sqref="E78">
    <cfRule type="duplicateValues" dxfId="169" priority="171"/>
  </conditionalFormatting>
  <conditionalFormatting sqref="E79">
    <cfRule type="duplicateValues" dxfId="168" priority="162"/>
    <cfRule type="timePeriod" dxfId="167" priority="163" timePeriod="yesterday">
      <formula>FLOOR(E79,1)=TODAY()-1</formula>
    </cfRule>
  </conditionalFormatting>
  <conditionalFormatting sqref="E79">
    <cfRule type="duplicateValues" dxfId="166" priority="164"/>
    <cfRule type="duplicateValues" dxfId="165" priority="165"/>
  </conditionalFormatting>
  <conditionalFormatting sqref="E79">
    <cfRule type="duplicateValues" dxfId="164" priority="166"/>
  </conditionalFormatting>
  <conditionalFormatting sqref="E80">
    <cfRule type="duplicateValues" dxfId="163" priority="157"/>
    <cfRule type="timePeriod" dxfId="162" priority="158" timePeriod="yesterday">
      <formula>FLOOR(E80,1)=TODAY()-1</formula>
    </cfRule>
  </conditionalFormatting>
  <conditionalFormatting sqref="E80">
    <cfRule type="duplicateValues" dxfId="161" priority="159"/>
    <cfRule type="duplicateValues" dxfId="160" priority="160"/>
  </conditionalFormatting>
  <conditionalFormatting sqref="E80">
    <cfRule type="duplicateValues" dxfId="159" priority="161"/>
  </conditionalFormatting>
  <conditionalFormatting sqref="E81">
    <cfRule type="duplicateValues" dxfId="158" priority="152"/>
    <cfRule type="timePeriod" dxfId="157" priority="153" timePeriod="yesterday">
      <formula>FLOOR(E81,1)=TODAY()-1</formula>
    </cfRule>
  </conditionalFormatting>
  <conditionalFormatting sqref="E81">
    <cfRule type="duplicateValues" dxfId="156" priority="154"/>
    <cfRule type="duplicateValues" dxfId="155" priority="155"/>
  </conditionalFormatting>
  <conditionalFormatting sqref="E81">
    <cfRule type="duplicateValues" dxfId="154" priority="156"/>
  </conditionalFormatting>
  <conditionalFormatting sqref="B9:B13">
    <cfRule type="duplicateValues" dxfId="153" priority="1036"/>
  </conditionalFormatting>
  <conditionalFormatting sqref="B9:B13">
    <cfRule type="duplicateValues" dxfId="152" priority="1038"/>
    <cfRule type="duplicateValues" dxfId="151" priority="1039"/>
  </conditionalFormatting>
  <conditionalFormatting sqref="E165:E1048576 E99:E101 E1:E7 E9:E16 E18:E24 E26:E76 E103:E115 E124:E138 E142:E153">
    <cfRule type="duplicateValues" dxfId="150" priority="1072"/>
    <cfRule type="timePeriod" dxfId="149" priority="1073" timePeriod="yesterday">
      <formula>FLOOR(E1,1)=TODAY()-1</formula>
    </cfRule>
  </conditionalFormatting>
  <conditionalFormatting sqref="E108:E115">
    <cfRule type="duplicateValues" dxfId="148" priority="1121"/>
    <cfRule type="duplicateValues" dxfId="147" priority="1122"/>
  </conditionalFormatting>
  <conditionalFormatting sqref="E108:E115">
    <cfRule type="duplicateValues" dxfId="146" priority="1123"/>
  </conditionalFormatting>
  <conditionalFormatting sqref="E82">
    <cfRule type="duplicateValues" dxfId="145" priority="1157"/>
    <cfRule type="timePeriod" dxfId="144" priority="1158" timePeriod="yesterday">
      <formula>FLOOR(E82,1)=TODAY()-1</formula>
    </cfRule>
  </conditionalFormatting>
  <conditionalFormatting sqref="E82">
    <cfRule type="duplicateValues" dxfId="143" priority="1159"/>
    <cfRule type="duplicateValues" dxfId="142" priority="1160"/>
  </conditionalFormatting>
  <conditionalFormatting sqref="E82">
    <cfRule type="duplicateValues" dxfId="141" priority="1161"/>
  </conditionalFormatting>
  <conditionalFormatting sqref="E116">
    <cfRule type="duplicateValues" dxfId="140" priority="129"/>
    <cfRule type="duplicateValues" dxfId="139" priority="130"/>
  </conditionalFormatting>
  <conditionalFormatting sqref="E116">
    <cfRule type="duplicateValues" dxfId="138" priority="131"/>
  </conditionalFormatting>
  <conditionalFormatting sqref="E116">
    <cfRule type="duplicateValues" dxfId="137" priority="132"/>
    <cfRule type="timePeriod" dxfId="136" priority="133" timePeriod="yesterday">
      <formula>FLOOR(E116,1)=TODAY()-1</formula>
    </cfRule>
  </conditionalFormatting>
  <conditionalFormatting sqref="E116">
    <cfRule type="duplicateValues" dxfId="135" priority="134"/>
    <cfRule type="duplicateValues" dxfId="134" priority="135"/>
  </conditionalFormatting>
  <conditionalFormatting sqref="E116">
    <cfRule type="duplicateValues" dxfId="133" priority="136"/>
  </conditionalFormatting>
  <conditionalFormatting sqref="E117">
    <cfRule type="duplicateValues" dxfId="132" priority="121"/>
    <cfRule type="duplicateValues" dxfId="131" priority="122"/>
  </conditionalFormatting>
  <conditionalFormatting sqref="E117">
    <cfRule type="duplicateValues" dxfId="130" priority="123"/>
  </conditionalFormatting>
  <conditionalFormatting sqref="E117">
    <cfRule type="duplicateValues" dxfId="129" priority="124"/>
    <cfRule type="timePeriod" dxfId="128" priority="125" timePeriod="yesterday">
      <formula>FLOOR(E117,1)=TODAY()-1</formula>
    </cfRule>
  </conditionalFormatting>
  <conditionalFormatting sqref="E117">
    <cfRule type="duplicateValues" dxfId="127" priority="126"/>
    <cfRule type="duplicateValues" dxfId="126" priority="127"/>
  </conditionalFormatting>
  <conditionalFormatting sqref="E117">
    <cfRule type="duplicateValues" dxfId="125" priority="128"/>
  </conditionalFormatting>
  <conditionalFormatting sqref="E83">
    <cfRule type="duplicateValues" dxfId="124" priority="116"/>
    <cfRule type="timePeriod" dxfId="123" priority="117" timePeriod="yesterday">
      <formula>FLOOR(E83,1)=TODAY()-1</formula>
    </cfRule>
  </conditionalFormatting>
  <conditionalFormatting sqref="E83">
    <cfRule type="duplicateValues" dxfId="122" priority="118"/>
    <cfRule type="duplicateValues" dxfId="121" priority="119"/>
  </conditionalFormatting>
  <conditionalFormatting sqref="E83">
    <cfRule type="duplicateValues" dxfId="120" priority="120"/>
  </conditionalFormatting>
  <conditionalFormatting sqref="E84">
    <cfRule type="duplicateValues" dxfId="119" priority="111"/>
    <cfRule type="timePeriod" dxfId="118" priority="112" timePeriod="yesterday">
      <formula>FLOOR(E84,1)=TODAY()-1</formula>
    </cfRule>
  </conditionalFormatting>
  <conditionalFormatting sqref="E84">
    <cfRule type="duplicateValues" dxfId="117" priority="113"/>
    <cfRule type="duplicateValues" dxfId="116" priority="114"/>
  </conditionalFormatting>
  <conditionalFormatting sqref="E84">
    <cfRule type="duplicateValues" dxfId="115" priority="115"/>
  </conditionalFormatting>
  <conditionalFormatting sqref="E85">
    <cfRule type="duplicateValues" dxfId="114" priority="106"/>
    <cfRule type="timePeriod" dxfId="113" priority="107" timePeriod="yesterday">
      <formula>FLOOR(E85,1)=TODAY()-1</formula>
    </cfRule>
  </conditionalFormatting>
  <conditionalFormatting sqref="E85">
    <cfRule type="duplicateValues" dxfId="112" priority="108"/>
    <cfRule type="duplicateValues" dxfId="111" priority="109"/>
  </conditionalFormatting>
  <conditionalFormatting sqref="E85">
    <cfRule type="duplicateValues" dxfId="110" priority="110"/>
  </conditionalFormatting>
  <conditionalFormatting sqref="E86">
    <cfRule type="duplicateValues" dxfId="109" priority="101"/>
    <cfRule type="timePeriod" dxfId="108" priority="102" timePeriod="yesterday">
      <formula>FLOOR(E86,1)=TODAY()-1</formula>
    </cfRule>
  </conditionalFormatting>
  <conditionalFormatting sqref="E86">
    <cfRule type="duplicateValues" dxfId="107" priority="103"/>
    <cfRule type="duplicateValues" dxfId="106" priority="104"/>
  </conditionalFormatting>
  <conditionalFormatting sqref="E86">
    <cfRule type="duplicateValues" dxfId="105" priority="105"/>
  </conditionalFormatting>
  <conditionalFormatting sqref="E118">
    <cfRule type="duplicateValues" dxfId="104" priority="93"/>
    <cfRule type="duplicateValues" dxfId="103" priority="94"/>
  </conditionalFormatting>
  <conditionalFormatting sqref="E118">
    <cfRule type="duplicateValues" dxfId="102" priority="95"/>
  </conditionalFormatting>
  <conditionalFormatting sqref="E118">
    <cfRule type="duplicateValues" dxfId="101" priority="96"/>
    <cfRule type="timePeriod" dxfId="100" priority="97" timePeriod="yesterday">
      <formula>FLOOR(E118,1)=TODAY()-1</formula>
    </cfRule>
  </conditionalFormatting>
  <conditionalFormatting sqref="E118">
    <cfRule type="duplicateValues" dxfId="99" priority="98"/>
    <cfRule type="duplicateValues" dxfId="98" priority="99"/>
  </conditionalFormatting>
  <conditionalFormatting sqref="E118">
    <cfRule type="duplicateValues" dxfId="97" priority="100"/>
  </conditionalFormatting>
  <conditionalFormatting sqref="E87">
    <cfRule type="duplicateValues" dxfId="96" priority="88"/>
    <cfRule type="timePeriod" dxfId="95" priority="89" timePeriod="yesterday">
      <formula>FLOOR(E87,1)=TODAY()-1</formula>
    </cfRule>
  </conditionalFormatting>
  <conditionalFormatting sqref="E87">
    <cfRule type="duplicateValues" dxfId="94" priority="90"/>
    <cfRule type="duplicateValues" dxfId="93" priority="91"/>
  </conditionalFormatting>
  <conditionalFormatting sqref="E87">
    <cfRule type="duplicateValues" dxfId="92" priority="92"/>
  </conditionalFormatting>
  <conditionalFormatting sqref="E88">
    <cfRule type="duplicateValues" dxfId="91" priority="83"/>
    <cfRule type="timePeriod" dxfId="90" priority="84" timePeriod="yesterday">
      <formula>FLOOR(E88,1)=TODAY()-1</formula>
    </cfRule>
  </conditionalFormatting>
  <conditionalFormatting sqref="E88">
    <cfRule type="duplicateValues" dxfId="89" priority="85"/>
    <cfRule type="duplicateValues" dxfId="88" priority="86"/>
  </conditionalFormatting>
  <conditionalFormatting sqref="E88">
    <cfRule type="duplicateValues" dxfId="87" priority="87"/>
  </conditionalFormatting>
  <conditionalFormatting sqref="E89">
    <cfRule type="duplicateValues" dxfId="86" priority="78"/>
    <cfRule type="timePeriod" dxfId="85" priority="79" timePeriod="yesterday">
      <formula>FLOOR(E89,1)=TODAY()-1</formula>
    </cfRule>
  </conditionalFormatting>
  <conditionalFormatting sqref="E89">
    <cfRule type="duplicateValues" dxfId="84" priority="80"/>
    <cfRule type="duplicateValues" dxfId="83" priority="81"/>
  </conditionalFormatting>
  <conditionalFormatting sqref="E89">
    <cfRule type="duplicateValues" dxfId="82" priority="82"/>
  </conditionalFormatting>
  <conditionalFormatting sqref="E90">
    <cfRule type="duplicateValues" dxfId="81" priority="73"/>
    <cfRule type="timePeriod" dxfId="80" priority="74" timePeriod="yesterday">
      <formula>FLOOR(E90,1)=TODAY()-1</formula>
    </cfRule>
  </conditionalFormatting>
  <conditionalFormatting sqref="E90">
    <cfRule type="duplicateValues" dxfId="79" priority="75"/>
    <cfRule type="duplicateValues" dxfId="78" priority="76"/>
  </conditionalFormatting>
  <conditionalFormatting sqref="E90">
    <cfRule type="duplicateValues" dxfId="77" priority="77"/>
  </conditionalFormatting>
  <conditionalFormatting sqref="E91">
    <cfRule type="duplicateValues" dxfId="76" priority="68"/>
    <cfRule type="timePeriod" dxfId="75" priority="69" timePeriod="yesterday">
      <formula>FLOOR(E91,1)=TODAY()-1</formula>
    </cfRule>
  </conditionalFormatting>
  <conditionalFormatting sqref="E91">
    <cfRule type="duplicateValues" dxfId="74" priority="70"/>
    <cfRule type="duplicateValues" dxfId="73" priority="71"/>
  </conditionalFormatting>
  <conditionalFormatting sqref="E91">
    <cfRule type="duplicateValues" dxfId="72" priority="72"/>
  </conditionalFormatting>
  <conditionalFormatting sqref="E92">
    <cfRule type="duplicateValues" dxfId="71" priority="63"/>
    <cfRule type="timePeriod" dxfId="70" priority="64" timePeriod="yesterday">
      <formula>FLOOR(E92,1)=TODAY()-1</formula>
    </cfRule>
  </conditionalFormatting>
  <conditionalFormatting sqref="E92">
    <cfRule type="duplicateValues" dxfId="69" priority="65"/>
    <cfRule type="duplicateValues" dxfId="68" priority="66"/>
  </conditionalFormatting>
  <conditionalFormatting sqref="E92">
    <cfRule type="duplicateValues" dxfId="67" priority="67"/>
  </conditionalFormatting>
  <conditionalFormatting sqref="E93 E98">
    <cfRule type="duplicateValues" dxfId="66" priority="58"/>
    <cfRule type="timePeriod" dxfId="65" priority="59" timePeriod="yesterday">
      <formula>FLOOR(E93,1)=TODAY()-1</formula>
    </cfRule>
  </conditionalFormatting>
  <conditionalFormatting sqref="E93 E98">
    <cfRule type="duplicateValues" dxfId="64" priority="60"/>
    <cfRule type="duplicateValues" dxfId="63" priority="61"/>
  </conditionalFormatting>
  <conditionalFormatting sqref="E93 E98">
    <cfRule type="duplicateValues" dxfId="62" priority="62"/>
  </conditionalFormatting>
  <conditionalFormatting sqref="E139">
    <cfRule type="duplicateValues" dxfId="61" priority="53"/>
    <cfRule type="duplicateValues" dxfId="60" priority="54"/>
  </conditionalFormatting>
  <conditionalFormatting sqref="E139">
    <cfRule type="duplicateValues" dxfId="59" priority="55"/>
  </conditionalFormatting>
  <conditionalFormatting sqref="E139">
    <cfRule type="duplicateValues" dxfId="58" priority="56"/>
    <cfRule type="timePeriod" dxfId="57" priority="57" timePeriod="yesterday">
      <formula>FLOOR(E139,1)=TODAY()-1</formula>
    </cfRule>
  </conditionalFormatting>
  <conditionalFormatting sqref="E140">
    <cfRule type="duplicateValues" dxfId="56" priority="48"/>
    <cfRule type="duplicateValues" dxfId="55" priority="49"/>
  </conditionalFormatting>
  <conditionalFormatting sqref="E140">
    <cfRule type="duplicateValues" dxfId="54" priority="50"/>
  </conditionalFormatting>
  <conditionalFormatting sqref="E140">
    <cfRule type="duplicateValues" dxfId="53" priority="51"/>
    <cfRule type="timePeriod" dxfId="52" priority="52" timePeriod="yesterday">
      <formula>FLOOR(E140,1)=TODAY()-1</formula>
    </cfRule>
  </conditionalFormatting>
  <conditionalFormatting sqref="E141">
    <cfRule type="duplicateValues" dxfId="51" priority="43"/>
    <cfRule type="duplicateValues" dxfId="50" priority="44"/>
  </conditionalFormatting>
  <conditionalFormatting sqref="E141">
    <cfRule type="duplicateValues" dxfId="49" priority="45"/>
  </conditionalFormatting>
  <conditionalFormatting sqref="E141">
    <cfRule type="duplicateValues" dxfId="48" priority="46"/>
    <cfRule type="timePeriod" dxfId="47" priority="47" timePeriod="yesterday">
      <formula>FLOOR(E141,1)=TODAY()-1</formula>
    </cfRule>
  </conditionalFormatting>
  <conditionalFormatting sqref="E94 E96:E97">
    <cfRule type="duplicateValues" dxfId="46" priority="38"/>
    <cfRule type="timePeriod" dxfId="45" priority="39" timePeriod="yesterday">
      <formula>FLOOR(E94,1)=TODAY()-1</formula>
    </cfRule>
  </conditionalFormatting>
  <conditionalFormatting sqref="E94 E96:E97">
    <cfRule type="duplicateValues" dxfId="44" priority="40"/>
    <cfRule type="duplicateValues" dxfId="43" priority="41"/>
  </conditionalFormatting>
  <conditionalFormatting sqref="E94 E96:E97">
    <cfRule type="duplicateValues" dxfId="42" priority="42"/>
  </conditionalFormatting>
  <conditionalFormatting sqref="E119">
    <cfRule type="duplicateValues" dxfId="41" priority="30"/>
    <cfRule type="duplicateValues" dxfId="40" priority="31"/>
  </conditionalFormatting>
  <conditionalFormatting sqref="E119">
    <cfRule type="duplicateValues" dxfId="39" priority="32"/>
  </conditionalFormatting>
  <conditionalFormatting sqref="E119">
    <cfRule type="duplicateValues" dxfId="38" priority="33"/>
    <cfRule type="timePeriod" dxfId="37" priority="34" timePeriod="yesterday">
      <formula>FLOOR(E119,1)=TODAY()-1</formula>
    </cfRule>
  </conditionalFormatting>
  <conditionalFormatting sqref="E119">
    <cfRule type="duplicateValues" dxfId="36" priority="35"/>
    <cfRule type="duplicateValues" dxfId="35" priority="36"/>
  </conditionalFormatting>
  <conditionalFormatting sqref="E119">
    <cfRule type="duplicateValues" dxfId="34" priority="37"/>
  </conditionalFormatting>
  <conditionalFormatting sqref="E95">
    <cfRule type="duplicateValues" dxfId="33" priority="25"/>
    <cfRule type="timePeriod" dxfId="32" priority="26" timePeriod="yesterday">
      <formula>FLOOR(E95,1)=TODAY()-1</formula>
    </cfRule>
  </conditionalFormatting>
  <conditionalFormatting sqref="E95">
    <cfRule type="duplicateValues" dxfId="31" priority="27"/>
    <cfRule type="duplicateValues" dxfId="30" priority="28"/>
  </conditionalFormatting>
  <conditionalFormatting sqref="E95">
    <cfRule type="duplicateValues" dxfId="29" priority="29"/>
  </conditionalFormatting>
  <conditionalFormatting sqref="E120:E121">
    <cfRule type="duplicateValues" dxfId="28" priority="17"/>
    <cfRule type="duplicateValues" dxfId="27" priority="18"/>
  </conditionalFormatting>
  <conditionalFormatting sqref="E120:E121">
    <cfRule type="duplicateValues" dxfId="26" priority="19"/>
  </conditionalFormatting>
  <conditionalFormatting sqref="E120:E121">
    <cfRule type="duplicateValues" dxfId="25" priority="20"/>
    <cfRule type="timePeriod" dxfId="24" priority="21" timePeriod="yesterday">
      <formula>FLOOR(E120,1)=TODAY()-1</formula>
    </cfRule>
  </conditionalFormatting>
  <conditionalFormatting sqref="E120:E121">
    <cfRule type="duplicateValues" dxfId="23" priority="22"/>
    <cfRule type="duplicateValues" dxfId="22" priority="23"/>
  </conditionalFormatting>
  <conditionalFormatting sqref="E120:E121">
    <cfRule type="duplicateValues" dxfId="21" priority="24"/>
  </conditionalFormatting>
  <conditionalFormatting sqref="E122">
    <cfRule type="duplicateValues" dxfId="20" priority="9"/>
    <cfRule type="duplicateValues" dxfId="19" priority="10"/>
  </conditionalFormatting>
  <conditionalFormatting sqref="E122">
    <cfRule type="duplicateValues" dxfId="18" priority="11"/>
  </conditionalFormatting>
  <conditionalFormatting sqref="E122">
    <cfRule type="duplicateValues" dxfId="17" priority="12"/>
    <cfRule type="timePeriod" dxfId="16" priority="13" timePeriod="yesterday">
      <formula>FLOOR(E122,1)=TODAY()-1</formula>
    </cfRule>
  </conditionalFormatting>
  <conditionalFormatting sqref="E122">
    <cfRule type="duplicateValues" dxfId="15" priority="14"/>
    <cfRule type="duplicateValues" dxfId="14" priority="15"/>
  </conditionalFormatting>
  <conditionalFormatting sqref="E122">
    <cfRule type="duplicateValues" dxfId="13" priority="16"/>
  </conditionalFormatting>
  <conditionalFormatting sqref="E160:E164">
    <cfRule type="duplicateValues" dxfId="12" priority="1370"/>
  </conditionalFormatting>
  <conditionalFormatting sqref="E160:E164">
    <cfRule type="duplicateValues" dxfId="11" priority="1371"/>
    <cfRule type="duplicateValues" dxfId="10" priority="1372"/>
  </conditionalFormatting>
  <conditionalFormatting sqref="E160:E164">
    <cfRule type="duplicateValues" dxfId="9" priority="1373"/>
    <cfRule type="timePeriod" dxfId="8" priority="1374" timePeriod="yesterday">
      <formula>FLOOR(E160,1)=TODAY()-1</formula>
    </cfRule>
  </conditionalFormatting>
  <conditionalFormatting sqref="E123">
    <cfRule type="duplicateValues" dxfId="7" priority="1"/>
    <cfRule type="duplicateValues" dxfId="6" priority="2"/>
  </conditionalFormatting>
  <conditionalFormatting sqref="E123">
    <cfRule type="duplicateValues" dxfId="5" priority="3"/>
  </conditionalFormatting>
  <conditionalFormatting sqref="E123">
    <cfRule type="duplicateValues" dxfId="4" priority="4"/>
    <cfRule type="timePeriod" dxfId="3" priority="5" timePeriod="yesterday">
      <formula>FLOOR(E123,1)=TODAY()-1</formula>
    </cfRule>
  </conditionalFormatting>
  <conditionalFormatting sqref="E123">
    <cfRule type="duplicateValues" dxfId="2" priority="6"/>
    <cfRule type="duplicateValues" dxfId="1" priority="7"/>
  </conditionalFormatting>
  <conditionalFormatting sqref="E123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6.5" x14ac:dyDescent="0.25">
      <c r="B2" s="22">
        <v>476</v>
      </c>
      <c r="C2" s="2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476 94 87 453 813 134                                     </v>
      </c>
    </row>
    <row r="3" spans="2:6" x14ac:dyDescent="0.25">
      <c r="B3" s="24">
        <v>94</v>
      </c>
      <c r="C3" s="25" t="s">
        <v>17</v>
      </c>
    </row>
    <row r="4" spans="2:6" x14ac:dyDescent="0.25">
      <c r="B4" s="24">
        <v>87</v>
      </c>
      <c r="C4" s="25" t="s">
        <v>17</v>
      </c>
    </row>
    <row r="5" spans="2:6" x14ac:dyDescent="0.25">
      <c r="B5" s="24">
        <v>453</v>
      </c>
      <c r="C5" s="25" t="s">
        <v>17</v>
      </c>
    </row>
    <row r="6" spans="2:6" x14ac:dyDescent="0.25">
      <c r="B6" s="24">
        <v>813</v>
      </c>
      <c r="C6" s="25" t="s">
        <v>17</v>
      </c>
    </row>
    <row r="7" spans="2:6" x14ac:dyDescent="0.25">
      <c r="B7" s="24">
        <v>134</v>
      </c>
      <c r="C7" s="25" t="s">
        <v>17</v>
      </c>
    </row>
    <row r="8" spans="2:6" x14ac:dyDescent="0.25">
      <c r="B8" s="24"/>
      <c r="C8" s="25" t="s">
        <v>17</v>
      </c>
    </row>
    <row r="9" spans="2:6" x14ac:dyDescent="0.25">
      <c r="B9" s="24"/>
      <c r="C9" s="25" t="s">
        <v>17</v>
      </c>
    </row>
    <row r="10" spans="2:6" x14ac:dyDescent="0.25">
      <c r="B10" s="24"/>
      <c r="C10" s="25" t="s">
        <v>17</v>
      </c>
    </row>
    <row r="11" spans="2:6" x14ac:dyDescent="0.25">
      <c r="B11" s="24"/>
      <c r="C11" s="25" t="s">
        <v>17</v>
      </c>
    </row>
    <row r="12" spans="2:6" x14ac:dyDescent="0.25">
      <c r="B12" s="24"/>
      <c r="C12" s="25" t="s">
        <v>17</v>
      </c>
    </row>
    <row r="13" spans="2:6" x14ac:dyDescent="0.25">
      <c r="B13" s="24"/>
      <c r="C13" s="25"/>
    </row>
    <row r="14" spans="2:6" x14ac:dyDescent="0.25">
      <c r="B14" s="24"/>
      <c r="C14" s="25"/>
    </row>
    <row r="15" spans="2:6" x14ac:dyDescent="0.25">
      <c r="B15" s="24"/>
      <c r="C15" s="25"/>
    </row>
    <row r="16" spans="2:6" x14ac:dyDescent="0.25">
      <c r="B16" s="24"/>
      <c r="C16" s="25"/>
    </row>
    <row r="17" spans="2:3" x14ac:dyDescent="0.25">
      <c r="B17" s="24"/>
      <c r="C17" s="25"/>
    </row>
    <row r="18" spans="2:3" x14ac:dyDescent="0.25">
      <c r="B18" s="24"/>
      <c r="C18" s="25"/>
    </row>
    <row r="19" spans="2:3" x14ac:dyDescent="0.25">
      <c r="B19" s="24"/>
      <c r="C19" s="25"/>
    </row>
    <row r="20" spans="2:3" x14ac:dyDescent="0.25">
      <c r="B20" s="24"/>
      <c r="C20" s="25"/>
    </row>
    <row r="21" spans="2:3" x14ac:dyDescent="0.25">
      <c r="B21" s="24"/>
      <c r="C21" s="25"/>
    </row>
    <row r="22" spans="2:3" x14ac:dyDescent="0.25">
      <c r="B22" s="24"/>
      <c r="C22" s="25"/>
    </row>
    <row r="23" spans="2:3" x14ac:dyDescent="0.25">
      <c r="B23" s="24"/>
      <c r="C23" s="25"/>
    </row>
    <row r="24" spans="2:3" x14ac:dyDescent="0.25">
      <c r="B24" s="24"/>
      <c r="C24" s="25"/>
    </row>
    <row r="25" spans="2:3" x14ac:dyDescent="0.25">
      <c r="B25" s="24"/>
      <c r="C25" s="25"/>
    </row>
    <row r="26" spans="2:3" x14ac:dyDescent="0.25">
      <c r="B26" s="24"/>
      <c r="C26" s="25"/>
    </row>
    <row r="27" spans="2:3" x14ac:dyDescent="0.25">
      <c r="B27" s="24"/>
      <c r="C27" s="25"/>
    </row>
    <row r="28" spans="2:3" x14ac:dyDescent="0.25">
      <c r="B28" s="24"/>
      <c r="C28" s="25"/>
    </row>
    <row r="29" spans="2:3" x14ac:dyDescent="0.25">
      <c r="B29" s="24"/>
      <c r="C29" s="25"/>
    </row>
    <row r="30" spans="2:3" x14ac:dyDescent="0.25">
      <c r="B30" s="24"/>
      <c r="C30" s="25"/>
    </row>
    <row r="31" spans="2:3" x14ac:dyDescent="0.25">
      <c r="B31" s="24"/>
      <c r="C31" s="25"/>
    </row>
    <row r="32" spans="2:3" x14ac:dyDescent="0.25">
      <c r="B32" s="24"/>
      <c r="C32" s="25" t="s">
        <v>17</v>
      </c>
    </row>
    <row r="33" spans="2:3" x14ac:dyDescent="0.25">
      <c r="B33" s="24"/>
      <c r="C33" s="25" t="s">
        <v>17</v>
      </c>
    </row>
    <row r="34" spans="2:3" x14ac:dyDescent="0.25">
      <c r="B34" s="24"/>
      <c r="C34" s="25" t="s">
        <v>17</v>
      </c>
    </row>
    <row r="35" spans="2:3" x14ac:dyDescent="0.25">
      <c r="B35" s="24"/>
      <c r="C35" s="25" t="s">
        <v>17</v>
      </c>
    </row>
    <row r="36" spans="2:3" x14ac:dyDescent="0.25">
      <c r="B36" s="24"/>
      <c r="C36" s="25" t="s">
        <v>17</v>
      </c>
    </row>
    <row r="37" spans="2:3" x14ac:dyDescent="0.25">
      <c r="B37" s="24"/>
      <c r="C37" s="25" t="s">
        <v>17</v>
      </c>
    </row>
    <row r="38" spans="2:3" x14ac:dyDescent="0.25">
      <c r="B38" s="24"/>
      <c r="C38" s="25" t="s">
        <v>17</v>
      </c>
    </row>
    <row r="39" spans="2:3" x14ac:dyDescent="0.25">
      <c r="B39" s="24"/>
      <c r="C39" s="25" t="s">
        <v>17</v>
      </c>
    </row>
    <row r="40" spans="2:3" x14ac:dyDescent="0.25">
      <c r="B40" s="24"/>
      <c r="C40" s="25" t="s">
        <v>17</v>
      </c>
    </row>
    <row r="41" spans="2:3" x14ac:dyDescent="0.25">
      <c r="B41" s="24"/>
      <c r="C41" s="25" t="s">
        <v>17</v>
      </c>
    </row>
    <row r="42" spans="2:3" x14ac:dyDescent="0.25">
      <c r="B42" s="24"/>
      <c r="C42" s="25" t="s">
        <v>17</v>
      </c>
    </row>
    <row r="43" spans="2:3" x14ac:dyDescent="0.25">
      <c r="B43" s="24"/>
      <c r="C43" s="25" t="s">
        <v>17</v>
      </c>
    </row>
    <row r="44" spans="2:3" x14ac:dyDescent="0.25">
      <c r="B44" s="24"/>
      <c r="C44" s="25" t="s">
        <v>17</v>
      </c>
    </row>
    <row r="45" spans="2:3" x14ac:dyDescent="0.25">
      <c r="B45" s="24"/>
      <c r="C45" s="25" t="s">
        <v>17</v>
      </c>
    </row>
    <row r="46" spans="2:3" x14ac:dyDescent="0.25">
      <c r="B46" s="24"/>
      <c r="C46" s="25" t="s">
        <v>17</v>
      </c>
    </row>
    <row r="47" spans="2:3" x14ac:dyDescent="0.25">
      <c r="B47" s="24"/>
      <c r="C47" s="25" t="s">
        <v>17</v>
      </c>
    </row>
    <row r="48" spans="2:3" x14ac:dyDescent="0.25">
      <c r="B48" s="24"/>
      <c r="C48" s="25" t="s">
        <v>17</v>
      </c>
    </row>
    <row r="49" spans="2:3" x14ac:dyDescent="0.25">
      <c r="B49" s="24"/>
      <c r="C49" s="25" t="s">
        <v>17</v>
      </c>
    </row>
    <row r="50" spans="2:3" x14ac:dyDescent="0.25">
      <c r="B50" s="24"/>
      <c r="C50" s="25" t="s">
        <v>17</v>
      </c>
    </row>
    <row r="51" spans="2:3" x14ac:dyDescent="0.25">
      <c r="B51" s="24"/>
      <c r="C51" s="25" t="s">
        <v>17</v>
      </c>
    </row>
    <row r="52" spans="2:3" x14ac:dyDescent="0.25">
      <c r="B52" s="24"/>
      <c r="C52" s="25" t="s">
        <v>17</v>
      </c>
    </row>
    <row r="53" spans="2:3" x14ac:dyDescent="0.25">
      <c r="B53" s="24"/>
      <c r="C53" s="25" t="s">
        <v>17</v>
      </c>
    </row>
    <row r="54" spans="2:3" x14ac:dyDescent="0.25">
      <c r="B54" s="24"/>
      <c r="C54" s="25" t="s">
        <v>17</v>
      </c>
    </row>
    <row r="55" spans="2:3" x14ac:dyDescent="0.25">
      <c r="B55" s="24"/>
      <c r="C55" s="25" t="s">
        <v>17</v>
      </c>
    </row>
    <row r="56" spans="2:3" x14ac:dyDescent="0.25">
      <c r="B56" s="24"/>
      <c r="C56" s="25" t="s">
        <v>17</v>
      </c>
    </row>
    <row r="57" spans="2:3" x14ac:dyDescent="0.25">
      <c r="B57" s="24"/>
      <c r="C57" s="25" t="s">
        <v>17</v>
      </c>
    </row>
    <row r="58" spans="2:3" x14ac:dyDescent="0.25">
      <c r="B58" s="24"/>
      <c r="C58" s="25" t="s">
        <v>17</v>
      </c>
    </row>
    <row r="59" spans="2:3" x14ac:dyDescent="0.25">
      <c r="B59" s="24"/>
      <c r="C59" s="25" t="s">
        <v>17</v>
      </c>
    </row>
    <row r="60" spans="2:3" ht="15.75" thickBot="1" x14ac:dyDescent="0.3">
      <c r="B60" s="26"/>
      <c r="C60" s="27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2021-05-17T05:17:30Z</dcterms:modified>
</cp:coreProperties>
</file>