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6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57" i="1"/>
  <c r="B88" i="1"/>
  <c r="B69" i="1"/>
  <c r="B15" i="1" l="1"/>
  <c r="C42" i="1" l="1"/>
  <c r="C43" i="1"/>
  <c r="A42" i="1"/>
  <c r="A43" i="1"/>
  <c r="C41" i="1" l="1"/>
  <c r="C38" i="1"/>
  <c r="C39" i="1"/>
  <c r="C40" i="1"/>
  <c r="A38" i="1"/>
  <c r="A39" i="1"/>
  <c r="A40" i="1"/>
  <c r="A41" i="1"/>
  <c r="C67" i="1" l="1"/>
  <c r="C68" i="1"/>
  <c r="A67" i="1"/>
  <c r="A68" i="1"/>
  <c r="A31" i="1" l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55" i="1"/>
  <c r="C55" i="1"/>
  <c r="A56" i="1"/>
  <c r="C56" i="1"/>
  <c r="A63" i="1"/>
  <c r="C63" i="1"/>
  <c r="A64" i="1"/>
  <c r="C64" i="1"/>
  <c r="A65" i="1"/>
  <c r="C65" i="1"/>
  <c r="A66" i="1"/>
  <c r="C66" i="1"/>
  <c r="A14" i="1"/>
  <c r="C14" i="1"/>
  <c r="A80" i="1"/>
  <c r="C80" i="1"/>
  <c r="A81" i="1"/>
  <c r="C81" i="1"/>
  <c r="A83" i="1"/>
  <c r="C83" i="1"/>
  <c r="A84" i="1"/>
  <c r="C84" i="1"/>
  <c r="A85" i="1"/>
  <c r="C85" i="1"/>
  <c r="A86" i="1"/>
  <c r="C86" i="1"/>
  <c r="A87" i="1"/>
  <c r="C87" i="1"/>
  <c r="C9" i="1"/>
  <c r="A9" i="1"/>
  <c r="C28" i="1"/>
  <c r="C29" i="1"/>
  <c r="A28" i="1"/>
  <c r="A29" i="1"/>
  <c r="C52" i="1"/>
  <c r="C53" i="1"/>
  <c r="A52" i="1"/>
  <c r="A53" i="1"/>
  <c r="C82" i="1" l="1"/>
  <c r="A82" i="1"/>
  <c r="C24" i="1"/>
  <c r="C25" i="1"/>
  <c r="C26" i="1"/>
  <c r="C27" i="1"/>
  <c r="C30" i="1"/>
  <c r="A25" i="1"/>
  <c r="A26" i="1"/>
  <c r="A27" i="1"/>
  <c r="A30" i="1"/>
  <c r="C20" i="1"/>
  <c r="C21" i="1"/>
  <c r="C22" i="1"/>
  <c r="C23" i="1"/>
  <c r="A21" i="1"/>
  <c r="A22" i="1"/>
  <c r="A23" i="1"/>
  <c r="A24" i="1"/>
  <c r="B10" i="1" l="1"/>
  <c r="C78" i="1"/>
  <c r="C79" i="1"/>
  <c r="C76" i="1"/>
  <c r="C77" i="1"/>
  <c r="A78" i="1"/>
  <c r="A79" i="1"/>
  <c r="A76" i="1"/>
  <c r="A77" i="1"/>
  <c r="A62" i="1"/>
  <c r="C62" i="1"/>
  <c r="A50" i="1"/>
  <c r="A51" i="1"/>
  <c r="A54" i="1"/>
  <c r="C50" i="1"/>
  <c r="C51" i="1"/>
  <c r="C54" i="1"/>
  <c r="A20" i="1"/>
  <c r="C61" i="1" l="1"/>
  <c r="A61" i="1"/>
  <c r="C49" i="1"/>
  <c r="A49" i="1"/>
  <c r="C48" i="1"/>
  <c r="A48" i="1"/>
  <c r="A72" i="1"/>
  <c r="C19" i="1"/>
  <c r="A19" i="1"/>
  <c r="F2" i="3" l="1"/>
</calcChain>
</file>

<file path=xl/sharedStrings.xml><?xml version="1.0" encoding="utf-8"?>
<sst xmlns="http://schemas.openxmlformats.org/spreadsheetml/2006/main" count="974" uniqueCount="26">
  <si>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</si>
  <si>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</si>
  <si>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</si>
  <si>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</si>
  <si>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</si>
  <si>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</si>
  <si>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</si>
  <si>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</si>
  <si>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</si>
  <si>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</si>
  <si>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</si>
  <si>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</si>
  <si>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</si>
  <si>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</si>
  <si>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</si>
  <si>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</si>
  <si>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</si>
  <si>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</si>
  <si>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</si>
  <si>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</si>
  <si>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</si>
  <si>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</si>
  <si>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GAVETA DE DEPOSITO LLENA</t>
  </si>
  <si>
    <t>GAVETA DE RECHAZO LLENA</t>
  </si>
  <si>
    <t>3 Gavetas Vacias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</si>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</sst>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RowStripe" dxfId="59"/>
      <tableStyleElement type="firstColumn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="70" zoomScaleNormal="70" workbookViewId="0">
      <selection activeCell="G8" sqref="G8"/>
    </sheetView>
  </sheetViews>
  <sheetFormatPr baseColWidth="10" defaultColWidth="23.42578125" defaultRowHeight="15" x14ac:dyDescent="0.25"/>
  <cols>
    <col min="1" max="1" width="27.140625" customWidth="1"/>
    <col min="2" max="2" width="18.28515625" bestFit="1" customWidth="1"/>
    <col min="3" max="3" width="55" bestFit="1" customWidth="1"/>
    <col min="4" max="4" width="38.42578125" bestFit="1" customWidth="1"/>
    <col min="5" max="5" width="14.5703125" bestFit="1" customWidth="1"/>
    <col min="6" max="6" width="7.71093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44331.708333333336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44332.25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8" t="e">
        <f>VLOOKUP(B9,'[1]LISTADO ATM'!$A$2:$C$821,3,0)</f>
        <v>#N/A</v>
      </c>
      <c r="B9" s="28"/>
      <c r="C9" s="28" t="e">
        <f>VLOOKUP(B9,'[1]LISTADO ATM'!$A$2:$B$821,2,0)</f>
        <v>#N/A</v>
      </c>
      <c r="D9" s="16" t="s">
        <v>20</v>
      </c>
      <c r="E9" s="33"/>
    </row>
    <row r="10" spans="1:5" ht="18.75" thickBot="1" x14ac:dyDescent="0.3">
      <c r="A10" s="3" t="s">
        <v>11</v>
      </c>
      <c r="B10" s="36">
        <f>COUNT(B9:B9)</f>
        <v>0</v>
      </c>
      <c r="C10" s="53"/>
      <c r="D10" s="54"/>
      <c r="E10" s="55"/>
    </row>
    <row r="11" spans="1:5" x14ac:dyDescent="0.25">
      <c r="B11" s="5"/>
      <c r="E11" s="5"/>
    </row>
    <row r="12" spans="1:5" ht="18" x14ac:dyDescent="0.25">
      <c r="A12" s="50" t="s">
        <v>16</v>
      </c>
      <c r="B12" s="51"/>
      <c r="C12" s="51"/>
      <c r="D12" s="51"/>
      <c r="E12" s="52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ATM'!$A$2:$C$821,3,0)</f>
        <v>#N/A</v>
      </c>
      <c r="B14" s="28"/>
      <c r="C14" s="31" t="e">
        <f>VLOOKUP(B14,'[1]LISTADO ATM'!$A$2:$B$821,2,0)</f>
        <v>#N/A</v>
      </c>
      <c r="D14" s="16" t="s">
        <v>19</v>
      </c>
      <c r="E14" s="31"/>
    </row>
    <row r="15" spans="1:5" ht="18.75" thickBot="1" x14ac:dyDescent="0.3">
      <c r="A15" s="3" t="s">
        <v>11</v>
      </c>
      <c r="B15" s="36">
        <f>COUNT(B14:B14)</f>
        <v>0</v>
      </c>
      <c r="C15" s="64"/>
      <c r="D15" s="65"/>
      <c r="E15" s="66"/>
    </row>
    <row r="16" spans="1:5" ht="15.75" thickBot="1" x14ac:dyDescent="0.3">
      <c r="B16" s="5"/>
      <c r="E16" s="5"/>
    </row>
    <row r="17" spans="1:5" ht="18.75" thickBot="1" x14ac:dyDescent="0.3">
      <c r="A17" s="56" t="s">
        <v>14</v>
      </c>
      <c r="B17" s="57"/>
      <c r="C17" s="57"/>
      <c r="D17" s="57"/>
      <c r="E17" s="58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8" t="str">
        <f>VLOOKUP(B19,'[1]LISTADO ATM'!$A$2:$C$821,3,0)</f>
        <v>DISTRITO NACIONAL</v>
      </c>
      <c r="B19" s="28">
        <v>676</v>
      </c>
      <c r="C19" s="28" t="str">
        <f>VLOOKUP(B19,'[1]LISTADO ATM'!$A$2:$B$821,2,0)</f>
        <v>ATM S/M Bravo Colina Del Oeste</v>
      </c>
      <c r="D19" s="15" t="s">
        <v>10</v>
      </c>
      <c r="E19" s="33">
        <v>3335887722</v>
      </c>
    </row>
    <row r="20" spans="1:5" ht="18" x14ac:dyDescent="0.25">
      <c r="A20" s="28" t="str">
        <f>VLOOKUP(B20,'[1]LISTADO ATM'!$A$2:$C$821,3,0)</f>
        <v>DISTRITO NACIONAL</v>
      </c>
      <c r="B20" s="28">
        <v>153</v>
      </c>
      <c r="C20" s="28" t="str">
        <f>VLOOKUP(B20,'[1]LISTADO ATM'!$A$2:$B$821,2,0)</f>
        <v xml:space="preserve">ATM Rehabilitación </v>
      </c>
      <c r="D20" s="15" t="s">
        <v>10</v>
      </c>
      <c r="E20" s="33">
        <v>3335887744</v>
      </c>
    </row>
    <row r="21" spans="1:5" ht="18" x14ac:dyDescent="0.25">
      <c r="A21" s="28" t="str">
        <f>VLOOKUP(B21,'[1]LISTADO ATM'!$A$2:$C$821,3,0)</f>
        <v>DISTRITO NACIONAL</v>
      </c>
      <c r="B21" s="28">
        <v>410</v>
      </c>
      <c r="C21" s="28" t="str">
        <f>VLOOKUP(B21,'[1]LISTADO ATM'!$A$2:$B$821,2,0)</f>
        <v xml:space="preserve">ATM Oficina Las Palmas de Herrera II </v>
      </c>
      <c r="D21" s="15" t="s">
        <v>10</v>
      </c>
      <c r="E21" s="33">
        <v>3335887926</v>
      </c>
    </row>
    <row r="22" spans="1:5" ht="18" x14ac:dyDescent="0.25">
      <c r="A22" s="28" t="str">
        <f>VLOOKUP(B22,'[1]LISTADO ATM'!$A$2:$C$821,3,0)</f>
        <v>DISTRITO NACIONAL</v>
      </c>
      <c r="B22" s="28">
        <v>697</v>
      </c>
      <c r="C22" s="28" t="str">
        <f>VLOOKUP(B22,'[1]LISTADO ATM'!$A$2:$B$821,2,0)</f>
        <v>ATM Hipermercado Olé Ciudad Juan Bosch</v>
      </c>
      <c r="D22" s="15" t="s">
        <v>10</v>
      </c>
      <c r="E22" s="33">
        <v>3335887949</v>
      </c>
    </row>
    <row r="23" spans="1:5" ht="18" x14ac:dyDescent="0.25">
      <c r="A23" s="28" t="str">
        <f>VLOOKUP(B23,'[1]LISTADO ATM'!$A$2:$C$821,3,0)</f>
        <v>NORTE</v>
      </c>
      <c r="B23" s="28">
        <v>142</v>
      </c>
      <c r="C23" s="28" t="str">
        <f>VLOOKUP(B23,'[1]LISTADO ATM'!$A$2:$B$821,2,0)</f>
        <v xml:space="preserve">ATM Centro de Caja Galerías Bonao </v>
      </c>
      <c r="D23" s="15" t="s">
        <v>10</v>
      </c>
      <c r="E23" s="33">
        <v>3335887950</v>
      </c>
    </row>
    <row r="24" spans="1:5" ht="18" x14ac:dyDescent="0.25">
      <c r="A24" s="28" t="str">
        <f>VLOOKUP(B24,'[1]LISTADO ATM'!$A$2:$C$821,3,0)</f>
        <v>ESTE</v>
      </c>
      <c r="B24" s="28">
        <v>934</v>
      </c>
      <c r="C24" s="28" t="str">
        <f>VLOOKUP(B24,'[1]LISTADO ATM'!$A$2:$B$821,2,0)</f>
        <v>ATM Hotel Dreams La Romana</v>
      </c>
      <c r="D24" s="15" t="s">
        <v>10</v>
      </c>
      <c r="E24" s="33">
        <v>3335887954</v>
      </c>
    </row>
    <row r="25" spans="1:5" ht="18" x14ac:dyDescent="0.25">
      <c r="A25" s="28" t="str">
        <f>VLOOKUP(B25,'[1]LISTADO ATM'!$A$2:$C$821,3,0)</f>
        <v>DISTRITO NACIONAL</v>
      </c>
      <c r="B25" s="28">
        <v>562</v>
      </c>
      <c r="C25" s="28" t="str">
        <f>VLOOKUP(B25,'[1]LISTADO ATM'!$A$2:$B$821,2,0)</f>
        <v xml:space="preserve">ATM S/M Jumbo Carretera Mella </v>
      </c>
      <c r="D25" s="15" t="s">
        <v>10</v>
      </c>
      <c r="E25" s="33">
        <v>3335887970</v>
      </c>
    </row>
    <row r="26" spans="1:5" ht="18" x14ac:dyDescent="0.25">
      <c r="A26" s="28" t="str">
        <f>VLOOKUP(B26,'[1]LISTADO ATM'!$A$2:$C$821,3,0)</f>
        <v>DISTRITO NACIONAL</v>
      </c>
      <c r="B26" s="28">
        <v>165</v>
      </c>
      <c r="C26" s="28" t="str">
        <f>VLOOKUP(B26,'[1]LISTADO ATM'!$A$2:$B$821,2,0)</f>
        <v>ATM Autoservicio Megacentro</v>
      </c>
      <c r="D26" s="15" t="s">
        <v>10</v>
      </c>
      <c r="E26" s="33">
        <v>3335887724</v>
      </c>
    </row>
    <row r="27" spans="1:5" ht="18" x14ac:dyDescent="0.25">
      <c r="A27" s="28" t="str">
        <f>VLOOKUP(B27,'[1]LISTADO ATM'!$A$2:$C$821,3,0)</f>
        <v>ESTE</v>
      </c>
      <c r="B27" s="28">
        <v>211</v>
      </c>
      <c r="C27" s="28" t="str">
        <f>VLOOKUP(B27,'[1]LISTADO ATM'!$A$2:$B$821,2,0)</f>
        <v xml:space="preserve">ATM Oficina La Romana I </v>
      </c>
      <c r="D27" s="15" t="s">
        <v>10</v>
      </c>
      <c r="E27" s="33">
        <v>3335887993</v>
      </c>
    </row>
    <row r="28" spans="1:5" ht="18" x14ac:dyDescent="0.25">
      <c r="A28" s="28" t="str">
        <f>VLOOKUP(B28,'[1]LISTADO ATM'!$A$2:$C$821,3,0)</f>
        <v>NORTE</v>
      </c>
      <c r="B28" s="28">
        <v>687</v>
      </c>
      <c r="C28" s="28" t="str">
        <f>VLOOKUP(B28,'[1]LISTADO ATM'!$A$2:$B$821,2,0)</f>
        <v>ATM Oficina Monterrico II</v>
      </c>
      <c r="D28" s="15" t="s">
        <v>10</v>
      </c>
      <c r="E28" s="33">
        <v>3335887999</v>
      </c>
    </row>
    <row r="29" spans="1:5" ht="18" x14ac:dyDescent="0.25">
      <c r="A29" s="28" t="str">
        <f>VLOOKUP(B29,'[1]LISTADO ATM'!$A$2:$C$821,3,0)</f>
        <v>ESTE</v>
      </c>
      <c r="B29" s="28">
        <v>673</v>
      </c>
      <c r="C29" s="28" t="str">
        <f>VLOOKUP(B29,'[1]LISTADO ATM'!$A$2:$B$821,2,0)</f>
        <v>ATM Clínica Dr. Cruz Jiminián</v>
      </c>
      <c r="D29" s="15" t="s">
        <v>10</v>
      </c>
      <c r="E29" s="33">
        <v>3335888000</v>
      </c>
    </row>
    <row r="30" spans="1:5" ht="18" x14ac:dyDescent="0.25">
      <c r="A30" s="28" t="str">
        <f>VLOOKUP(B30,'[1]LISTADO ATM'!$A$2:$C$821,3,0)</f>
        <v>ESTE</v>
      </c>
      <c r="B30" s="28">
        <v>963</v>
      </c>
      <c r="C30" s="28" t="str">
        <f>VLOOKUP(B30,'[1]LISTADO ATM'!$A$2:$B$821,2,0)</f>
        <v xml:space="preserve">ATM Multiplaza La Romana </v>
      </c>
      <c r="D30" s="15" t="s">
        <v>10</v>
      </c>
      <c r="E30" s="33">
        <v>3335888009</v>
      </c>
    </row>
    <row r="31" spans="1:5" ht="18" x14ac:dyDescent="0.25">
      <c r="A31" s="28" t="str">
        <f>VLOOKUP(B31,'[1]LISTADO ATM'!$A$2:$C$821,3,0)</f>
        <v>NORTE</v>
      </c>
      <c r="B31" s="28">
        <v>895</v>
      </c>
      <c r="C31" s="28" t="str">
        <f>VLOOKUP(B31,'[1]LISTADO ATM'!$A$2:$B$821,2,0)</f>
        <v xml:space="preserve">ATM S/M Bravo (Santiago) </v>
      </c>
      <c r="D31" s="15" t="s">
        <v>10</v>
      </c>
      <c r="E31" s="33">
        <v>3335888012</v>
      </c>
    </row>
    <row r="32" spans="1:5" ht="18" x14ac:dyDescent="0.25">
      <c r="A32" s="28" t="str">
        <f>VLOOKUP(B32,'[1]LISTADO ATM'!$A$2:$C$821,3,0)</f>
        <v>DISTRITO NACIONAL</v>
      </c>
      <c r="B32" s="28">
        <v>26</v>
      </c>
      <c r="C32" s="28" t="str">
        <f>VLOOKUP(B32,'[1]LISTADO ATM'!$A$2:$B$821,2,0)</f>
        <v>ATM S/M Jumbo San Isidro</v>
      </c>
      <c r="D32" s="15" t="s">
        <v>10</v>
      </c>
      <c r="E32" s="33">
        <v>3335888029</v>
      </c>
    </row>
    <row r="33" spans="1:5" ht="18" x14ac:dyDescent="0.25">
      <c r="A33" s="28" t="str">
        <f>VLOOKUP(B33,'[1]LISTADO ATM'!$A$2:$C$821,3,0)</f>
        <v>SUR</v>
      </c>
      <c r="B33" s="28">
        <v>182</v>
      </c>
      <c r="C33" s="28" t="str">
        <f>VLOOKUP(B33,'[1]LISTADO ATM'!$A$2:$B$821,2,0)</f>
        <v xml:space="preserve">ATM Barahona Comb </v>
      </c>
      <c r="D33" s="15" t="s">
        <v>10</v>
      </c>
      <c r="E33" s="33">
        <v>3335888030</v>
      </c>
    </row>
    <row r="34" spans="1:5" ht="18" x14ac:dyDescent="0.25">
      <c r="A34" s="28" t="str">
        <f>VLOOKUP(B34,'[1]LISTADO ATM'!$A$2:$C$821,3,0)</f>
        <v>DISTRITO NACIONAL</v>
      </c>
      <c r="B34" s="28">
        <v>363</v>
      </c>
      <c r="C34" s="28" t="str">
        <f>VLOOKUP(B34,'[1]LISTADO ATM'!$A$2:$B$821,2,0)</f>
        <v>ATM S/M Bravo Villa Mella</v>
      </c>
      <c r="D34" s="15" t="s">
        <v>10</v>
      </c>
      <c r="E34" s="33">
        <v>3335888031</v>
      </c>
    </row>
    <row r="35" spans="1:5" ht="18" x14ac:dyDescent="0.25">
      <c r="A35" s="28" t="str">
        <f>VLOOKUP(B35,'[1]LISTADO ATM'!$A$2:$C$821,3,0)</f>
        <v>ESTE</v>
      </c>
      <c r="B35" s="28">
        <v>386</v>
      </c>
      <c r="C35" s="28" t="str">
        <f>VLOOKUP(B35,'[1]LISTADO ATM'!$A$2:$B$821,2,0)</f>
        <v xml:space="preserve">ATM Plaza Verón II </v>
      </c>
      <c r="D35" s="15" t="s">
        <v>10</v>
      </c>
      <c r="E35" s="33">
        <v>3335888032</v>
      </c>
    </row>
    <row r="36" spans="1:5" ht="18" x14ac:dyDescent="0.25">
      <c r="A36" s="28" t="str">
        <f>VLOOKUP(B36,'[1]LISTADO ATM'!$A$2:$C$821,3,0)</f>
        <v>ESTE</v>
      </c>
      <c r="B36" s="28">
        <v>399</v>
      </c>
      <c r="C36" s="28" t="str">
        <f>VLOOKUP(B36,'[1]LISTADO ATM'!$A$2:$B$821,2,0)</f>
        <v xml:space="preserve">ATM Oficina La Romana II </v>
      </c>
      <c r="D36" s="15" t="s">
        <v>10</v>
      </c>
      <c r="E36" s="33">
        <v>3335888033</v>
      </c>
    </row>
    <row r="37" spans="1:5" ht="18" x14ac:dyDescent="0.25">
      <c r="A37" s="28" t="str">
        <f>VLOOKUP(B37,'[1]LISTADO ATM'!$A$2:$C$821,3,0)</f>
        <v>DISTRITO NACIONAL</v>
      </c>
      <c r="B37" s="28">
        <v>493</v>
      </c>
      <c r="C37" s="28" t="str">
        <f>VLOOKUP(B37,'[1]LISTADO ATM'!$A$2:$B$821,2,0)</f>
        <v xml:space="preserve">ATM Oficina Haina Occidental II </v>
      </c>
      <c r="D37" s="15" t="s">
        <v>10</v>
      </c>
      <c r="E37" s="33">
        <v>3335888034</v>
      </c>
    </row>
    <row r="38" spans="1:5" ht="18" x14ac:dyDescent="0.25">
      <c r="A38" s="28" t="str">
        <f>VLOOKUP(B38,'[1]LISTADO ATM'!$A$2:$C$821,3,0)</f>
        <v>NORTE</v>
      </c>
      <c r="B38" s="28">
        <v>716</v>
      </c>
      <c r="C38" s="28" t="str">
        <f>VLOOKUP(B38,'[1]LISTADO ATM'!$A$2:$B$821,2,0)</f>
        <v xml:space="preserve">ATM Oficina Zona Franca (Santiago) </v>
      </c>
      <c r="D38" s="15" t="s">
        <v>10</v>
      </c>
      <c r="E38" s="33">
        <v>3335888035</v>
      </c>
    </row>
    <row r="39" spans="1:5" ht="18" x14ac:dyDescent="0.25">
      <c r="A39" s="28" t="str">
        <f>VLOOKUP(B39,'[1]LISTADO ATM'!$A$2:$C$821,3,0)</f>
        <v>DISTRITO NACIONAL</v>
      </c>
      <c r="B39" s="28">
        <v>717</v>
      </c>
      <c r="C39" s="28" t="str">
        <f>VLOOKUP(B39,'[1]LISTADO ATM'!$A$2:$B$821,2,0)</f>
        <v xml:space="preserve">ATM Oficina Los Alcarrizos </v>
      </c>
      <c r="D39" s="15" t="s">
        <v>10</v>
      </c>
      <c r="E39" s="33">
        <v>3335888036</v>
      </c>
    </row>
    <row r="40" spans="1:5" ht="18" x14ac:dyDescent="0.25">
      <c r="A40" s="28" t="str">
        <f>VLOOKUP(B40,'[1]LISTADO ATM'!$A$2:$C$821,3,0)</f>
        <v>NORTE</v>
      </c>
      <c r="B40" s="28">
        <v>732</v>
      </c>
      <c r="C40" s="28" t="str">
        <f>VLOOKUP(B40,'[1]LISTADO ATM'!$A$2:$B$821,2,0)</f>
        <v xml:space="preserve">ATM Molino del Valle (Santiago) </v>
      </c>
      <c r="D40" s="15" t="s">
        <v>10</v>
      </c>
      <c r="E40" s="33">
        <v>3335888037</v>
      </c>
    </row>
    <row r="41" spans="1:5" ht="18" x14ac:dyDescent="0.25">
      <c r="A41" s="28" t="str">
        <f>VLOOKUP(B41,'[1]LISTADO ATM'!$A$2:$C$821,3,0)</f>
        <v>DISTRITO NACIONAL</v>
      </c>
      <c r="B41" s="28">
        <v>769</v>
      </c>
      <c r="C41" s="28" t="str">
        <f>VLOOKUP(B41,'[1]LISTADO ATM'!$A$2:$B$821,2,0)</f>
        <v>ATM UNP Pablo Mella Morales</v>
      </c>
      <c r="D41" s="15" t="s">
        <v>10</v>
      </c>
      <c r="E41" s="33">
        <v>3335888038</v>
      </c>
    </row>
    <row r="42" spans="1:5" ht="18" x14ac:dyDescent="0.25">
      <c r="A42" s="28" t="str">
        <f>VLOOKUP(B42,'[1]LISTADO ATM'!$A$2:$C$821,3,0)</f>
        <v>NORTE</v>
      </c>
      <c r="B42" s="28">
        <v>965</v>
      </c>
      <c r="C42" s="28" t="str">
        <f>VLOOKUP(B42,'[1]LISTADO ATM'!$A$2:$B$821,2,0)</f>
        <v xml:space="preserve">ATM S/M La Fuente FUN (Santiago) </v>
      </c>
      <c r="D42" s="15" t="s">
        <v>10</v>
      </c>
      <c r="E42" s="33">
        <v>3335888039</v>
      </c>
    </row>
    <row r="43" spans="1:5" ht="18" x14ac:dyDescent="0.25">
      <c r="A43" s="28" t="str">
        <f>VLOOKUP(B43,'[1]LISTADO ATM'!$A$2:$C$821,3,0)</f>
        <v>NORTE</v>
      </c>
      <c r="B43" s="28">
        <v>40</v>
      </c>
      <c r="C43" s="28" t="str">
        <f>VLOOKUP(B43,'[1]LISTADO ATM'!$A$2:$B$821,2,0)</f>
        <v xml:space="preserve">ATM Oficina El Puñal </v>
      </c>
      <c r="D43" s="15" t="s">
        <v>10</v>
      </c>
      <c r="E43" s="33">
        <v>3335888049</v>
      </c>
    </row>
    <row r="44" spans="1:5" ht="18.75" thickBot="1" x14ac:dyDescent="0.3">
      <c r="A44" s="32" t="s">
        <v>11</v>
      </c>
      <c r="B44" s="36">
        <f>COUNT(B19:B43)</f>
        <v>25</v>
      </c>
      <c r="C44" s="14"/>
      <c r="D44" s="14"/>
      <c r="E44" s="14"/>
    </row>
    <row r="45" spans="1:5" ht="15.75" thickBot="1" x14ac:dyDescent="0.3">
      <c r="B45" s="5"/>
      <c r="E45" s="5"/>
    </row>
    <row r="46" spans="1:5" ht="18.75" thickBot="1" x14ac:dyDescent="0.3">
      <c r="A46" s="56" t="s">
        <v>21</v>
      </c>
      <c r="B46" s="57"/>
      <c r="C46" s="57"/>
      <c r="D46" s="57"/>
      <c r="E46" s="58"/>
    </row>
    <row r="47" spans="1:5" ht="18" x14ac:dyDescent="0.25">
      <c r="A47" s="2" t="s">
        <v>5</v>
      </c>
      <c r="B47" s="2" t="s">
        <v>6</v>
      </c>
      <c r="C47" s="2" t="s">
        <v>7</v>
      </c>
      <c r="D47" s="2" t="s">
        <v>8</v>
      </c>
      <c r="E47" s="2" t="s">
        <v>9</v>
      </c>
    </row>
    <row r="48" spans="1:5" ht="18" x14ac:dyDescent="0.25">
      <c r="A48" s="19" t="str">
        <f>VLOOKUP(B48,'[1]LISTADO ATM'!$A$2:$C$821,3,0)</f>
        <v>DISTRITO NACIONAL</v>
      </c>
      <c r="B48" s="28">
        <v>563</v>
      </c>
      <c r="C48" s="31" t="str">
        <f>VLOOKUP(B48,'[1]LISTADO ATM'!$A$2:$B$821,2,0)</f>
        <v xml:space="preserve">ATM Base Aérea San Isidro </v>
      </c>
      <c r="D48" s="28" t="s">
        <v>18</v>
      </c>
      <c r="E48" s="33">
        <v>3335887230</v>
      </c>
    </row>
    <row r="49" spans="1:5" ht="18" x14ac:dyDescent="0.25">
      <c r="A49" s="19" t="str">
        <f>VLOOKUP(B49,'[1]LISTADO ATM'!$A$2:$C$821,3,0)</f>
        <v>DISTRITO NACIONAL</v>
      </c>
      <c r="B49" s="28">
        <v>938</v>
      </c>
      <c r="C49" s="31" t="str">
        <f>VLOOKUP(B49,'[1]LISTADO ATM'!$A$2:$B$821,2,0)</f>
        <v xml:space="preserve">ATM Autobanco Oficina Filadelfia Plaza </v>
      </c>
      <c r="D49" s="28" t="s">
        <v>18</v>
      </c>
      <c r="E49" s="31">
        <v>3335887726</v>
      </c>
    </row>
    <row r="50" spans="1:5" ht="18" x14ac:dyDescent="0.25">
      <c r="A50" s="19" t="str">
        <f>VLOOKUP(B50,'[1]LISTADO ATM'!$A$2:$C$821,3,0)</f>
        <v>ESTE</v>
      </c>
      <c r="B50" s="28">
        <v>613</v>
      </c>
      <c r="C50" s="31" t="str">
        <f>VLOOKUP(B50,'[1]LISTADO ATM'!$A$2:$B$821,2,0)</f>
        <v xml:space="preserve">ATM Almacenes Zaglul (La Altagracia) </v>
      </c>
      <c r="D50" s="28" t="s">
        <v>18</v>
      </c>
      <c r="E50" s="33">
        <v>3335887924</v>
      </c>
    </row>
    <row r="51" spans="1:5" ht="18" x14ac:dyDescent="0.25">
      <c r="A51" s="19" t="str">
        <f>VLOOKUP(B51,'[1]LISTADO ATM'!$A$2:$C$821,3,0)</f>
        <v>NORTE</v>
      </c>
      <c r="B51" s="28">
        <v>799</v>
      </c>
      <c r="C51" s="31" t="str">
        <f>VLOOKUP(B51,'[1]LISTADO ATM'!$A$2:$B$821,2,0)</f>
        <v xml:space="preserve">ATM Clínica Corominas (Santiago) </v>
      </c>
      <c r="D51" s="28" t="s">
        <v>18</v>
      </c>
      <c r="E51" s="33">
        <v>3335887989</v>
      </c>
    </row>
    <row r="52" spans="1:5" ht="18" x14ac:dyDescent="0.25">
      <c r="A52" s="19" t="str">
        <f>VLOOKUP(B52,'[1]LISTADO ATM'!$A$2:$C$821,3,0)</f>
        <v>DISTRITO NACIONAL</v>
      </c>
      <c r="B52" s="28">
        <v>911</v>
      </c>
      <c r="C52" s="31" t="str">
        <f>VLOOKUP(B52,'[1]LISTADO ATM'!$A$2:$B$821,2,0)</f>
        <v xml:space="preserve">ATM Oficina Venezuela II </v>
      </c>
      <c r="D52" s="28" t="s">
        <v>18</v>
      </c>
      <c r="E52" s="33">
        <v>3335887998</v>
      </c>
    </row>
    <row r="53" spans="1:5" ht="18" x14ac:dyDescent="0.25">
      <c r="A53" s="19" t="str">
        <f>VLOOKUP(B53,'[1]LISTADO ATM'!$A$2:$C$821,3,0)</f>
        <v>DISTRITO NACIONAL</v>
      </c>
      <c r="B53" s="28">
        <v>60</v>
      </c>
      <c r="C53" s="31" t="str">
        <f>VLOOKUP(B53,'[1]LISTADO ATM'!$A$2:$B$821,2,0)</f>
        <v xml:space="preserve">ATM Autobanco 27 de Febrero </v>
      </c>
      <c r="D53" s="28" t="s">
        <v>18</v>
      </c>
      <c r="E53" s="33">
        <v>3335888001</v>
      </c>
    </row>
    <row r="54" spans="1:5" ht="18" x14ac:dyDescent="0.25">
      <c r="A54" s="19" t="str">
        <f>VLOOKUP(B54,'[1]LISTADO ATM'!$A$2:$C$821,3,0)</f>
        <v>DISTRITO NACIONAL</v>
      </c>
      <c r="B54" s="28">
        <v>160</v>
      </c>
      <c r="C54" s="31" t="str">
        <f>VLOOKUP(B54,'[1]LISTADO ATM'!$A$2:$B$821,2,0)</f>
        <v xml:space="preserve">ATM Oficina Herrera </v>
      </c>
      <c r="D54" s="28" t="s">
        <v>18</v>
      </c>
      <c r="E54" s="33">
        <v>3335888003</v>
      </c>
    </row>
    <row r="55" spans="1:5" ht="18" x14ac:dyDescent="0.25">
      <c r="A55" s="19" t="str">
        <f>VLOOKUP(B55,'[1]LISTADO ATM'!$A$2:$C$821,3,0)</f>
        <v>DISTRITO NACIONAL</v>
      </c>
      <c r="B55" s="28">
        <v>224</v>
      </c>
      <c r="C55" s="31" t="str">
        <f>VLOOKUP(B55,'[1]LISTADO ATM'!$A$2:$B$821,2,0)</f>
        <v xml:space="preserve">ATM S/M Nacional El Millón (Núñez de Cáceres) </v>
      </c>
      <c r="D55" s="28" t="s">
        <v>18</v>
      </c>
      <c r="E55" s="33">
        <v>3335888051</v>
      </c>
    </row>
    <row r="56" spans="1:5" ht="18" x14ac:dyDescent="0.25">
      <c r="A56" s="19" t="str">
        <f>VLOOKUP(B56,'[1]LISTADO ATM'!$A$2:$C$821,3,0)</f>
        <v>DISTRITO NACIONAL</v>
      </c>
      <c r="B56" s="28">
        <v>487</v>
      </c>
      <c r="C56" s="31" t="str">
        <f>VLOOKUP(B56,'[1]LISTADO ATM'!$A$2:$B$821,2,0)</f>
        <v xml:space="preserve">ATM Olé Hainamosa </v>
      </c>
      <c r="D56" s="28" t="s">
        <v>18</v>
      </c>
      <c r="E56" s="33">
        <v>3335888052</v>
      </c>
    </row>
    <row r="57" spans="1:5" ht="18.75" thickBot="1" x14ac:dyDescent="0.3">
      <c r="A57" s="3"/>
      <c r="B57" s="36">
        <f>COUNT(B48:B56)</f>
        <v>9</v>
      </c>
      <c r="C57" s="14"/>
      <c r="D57" s="37"/>
      <c r="E57" s="38"/>
    </row>
    <row r="58" spans="1:5" ht="15.75" thickBot="1" x14ac:dyDescent="0.3">
      <c r="B58" s="5"/>
      <c r="E58" s="5"/>
    </row>
    <row r="59" spans="1:5" ht="18" x14ac:dyDescent="0.25">
      <c r="A59" s="59" t="s">
        <v>13</v>
      </c>
      <c r="B59" s="60"/>
      <c r="C59" s="60"/>
      <c r="D59" s="60"/>
      <c r="E59" s="61"/>
    </row>
    <row r="60" spans="1:5" ht="18" x14ac:dyDescent="0.25">
      <c r="A60" s="2" t="s">
        <v>5</v>
      </c>
      <c r="B60" s="2" t="s">
        <v>6</v>
      </c>
      <c r="C60" s="4" t="s">
        <v>7</v>
      </c>
      <c r="D60" s="18" t="s">
        <v>8</v>
      </c>
      <c r="E60" s="12" t="s">
        <v>9</v>
      </c>
    </row>
    <row r="61" spans="1:5" ht="18.75" customHeight="1" x14ac:dyDescent="0.25">
      <c r="A61" s="19" t="str">
        <f>VLOOKUP(B61,'[1]LISTADO ATM'!$A$2:$C$821,3,0)</f>
        <v>DISTRITO NACIONAL</v>
      </c>
      <c r="B61" s="28">
        <v>231</v>
      </c>
      <c r="C61" s="31" t="str">
        <f>VLOOKUP(B61,'[1]LISTADO ATM'!$A$2:$B$821,2,0)</f>
        <v xml:space="preserve">ATM Oficina Zona Oriental </v>
      </c>
      <c r="D61" s="39" t="s">
        <v>22</v>
      </c>
      <c r="E61" s="31">
        <v>3335887723</v>
      </c>
    </row>
    <row r="62" spans="1:5" ht="18" x14ac:dyDescent="0.25">
      <c r="A62" s="19" t="str">
        <f>VLOOKUP(B62,'[1]LISTADO ATM'!$A$2:$C$821,3,0)</f>
        <v>ESTE</v>
      </c>
      <c r="B62" s="28">
        <v>630</v>
      </c>
      <c r="C62" s="31" t="str">
        <f>VLOOKUP(B62,'[1]LISTADO ATM'!$A$2:$B$821,2,0)</f>
        <v xml:space="preserve">ATM Oficina Plaza Zaglul (SPM) </v>
      </c>
      <c r="D62" s="39" t="s">
        <v>23</v>
      </c>
      <c r="E62" s="31">
        <v>3335887914</v>
      </c>
    </row>
    <row r="63" spans="1:5" ht="18" x14ac:dyDescent="0.25">
      <c r="A63" s="19" t="str">
        <f>VLOOKUP(B63,'[1]LISTADO ATM'!$A$2:$C$821,3,0)</f>
        <v>NORTE</v>
      </c>
      <c r="B63" s="28">
        <v>304</v>
      </c>
      <c r="C63" s="31" t="str">
        <f>VLOOKUP(B63,'[1]LISTADO ATM'!$A$2:$B$821,2,0)</f>
        <v xml:space="preserve">ATM Multicentro La Sirena Estrella Sadhala </v>
      </c>
      <c r="D63" s="39" t="s">
        <v>22</v>
      </c>
      <c r="E63" s="31">
        <v>3335888015</v>
      </c>
    </row>
    <row r="64" spans="1:5" ht="18" x14ac:dyDescent="0.25">
      <c r="A64" s="19" t="str">
        <f>VLOOKUP(B64,'[1]LISTADO ATM'!$A$2:$C$821,3,0)</f>
        <v>ESTE</v>
      </c>
      <c r="B64" s="28">
        <v>429</v>
      </c>
      <c r="C64" s="31" t="str">
        <f>VLOOKUP(B64,'[1]LISTADO ATM'!$A$2:$B$821,2,0)</f>
        <v xml:space="preserve">ATM Oficina Jumbo La Romana </v>
      </c>
      <c r="D64" s="39" t="s">
        <v>22</v>
      </c>
      <c r="E64" s="31">
        <v>3335888014</v>
      </c>
    </row>
    <row r="65" spans="1:5" ht="18" x14ac:dyDescent="0.25">
      <c r="A65" s="19" t="str">
        <f>VLOOKUP(B65,'[1]LISTADO ATM'!$A$2:$C$821,3,0)</f>
        <v>NORTE</v>
      </c>
      <c r="B65" s="28">
        <v>937</v>
      </c>
      <c r="C65" s="31" t="str">
        <f>VLOOKUP(B65,'[1]LISTADO ATM'!$A$2:$B$821,2,0)</f>
        <v xml:space="preserve">ATM Autobanco Oficina La Vega II </v>
      </c>
      <c r="D65" s="39" t="s">
        <v>23</v>
      </c>
      <c r="E65" s="31">
        <v>3335888017</v>
      </c>
    </row>
    <row r="66" spans="1:5" ht="18" x14ac:dyDescent="0.25">
      <c r="A66" s="19" t="str">
        <f>VLOOKUP(B66,'[1]LISTADO ATM'!$A$2:$C$821,3,0)</f>
        <v>ESTE</v>
      </c>
      <c r="B66" s="28">
        <v>385</v>
      </c>
      <c r="C66" s="31" t="str">
        <f>VLOOKUP(B66,'[1]LISTADO ATM'!$A$2:$B$821,2,0)</f>
        <v xml:space="preserve">ATM Plaza Verón I </v>
      </c>
      <c r="D66" s="39" t="s">
        <v>23</v>
      </c>
      <c r="E66" s="31">
        <v>3335888020</v>
      </c>
    </row>
    <row r="67" spans="1:5" ht="18" x14ac:dyDescent="0.25">
      <c r="A67" s="19" t="str">
        <f>VLOOKUP(B67,'[1]LISTADO ATM'!$A$2:$C$821,3,0)</f>
        <v>NORTE</v>
      </c>
      <c r="B67" s="28">
        <v>307</v>
      </c>
      <c r="C67" s="31" t="str">
        <f>VLOOKUP(B67,'[1]LISTADO ATM'!$A$2:$B$821,2,0)</f>
        <v>ATM Oficina Nagua II</v>
      </c>
      <c r="D67" s="39" t="s">
        <v>22</v>
      </c>
      <c r="E67" s="31">
        <v>3335888024</v>
      </c>
    </row>
    <row r="68" spans="1:5" ht="18" x14ac:dyDescent="0.25">
      <c r="A68" s="19" t="str">
        <f>VLOOKUP(B68,'[1]LISTADO ATM'!$A$2:$C$821,3,0)</f>
        <v>DISTRITO NACIONAL</v>
      </c>
      <c r="B68" s="28">
        <v>194</v>
      </c>
      <c r="C68" s="31" t="str">
        <f>VLOOKUP(B68,'[1]LISTADO ATM'!$A$2:$B$821,2,0)</f>
        <v xml:space="preserve">ATM UNP Pantoja </v>
      </c>
      <c r="D68" s="39" t="s">
        <v>23</v>
      </c>
      <c r="E68" s="31">
        <v>3335888040</v>
      </c>
    </row>
    <row r="69" spans="1:5" ht="18.75" thickBot="1" x14ac:dyDescent="0.3">
      <c r="A69" s="3" t="s">
        <v>11</v>
      </c>
      <c r="B69" s="36">
        <f>COUNT(B61:B68)</f>
        <v>8</v>
      </c>
      <c r="C69" s="14"/>
      <c r="D69" s="17"/>
      <c r="E69" s="17"/>
    </row>
    <row r="70" spans="1:5" ht="15.75" thickBot="1" x14ac:dyDescent="0.3">
      <c r="B70" s="5"/>
      <c r="E70" s="5"/>
    </row>
    <row r="71" spans="1:5" ht="18.75" thickBot="1" x14ac:dyDescent="0.3">
      <c r="A71" s="62" t="s">
        <v>12</v>
      </c>
      <c r="B71" s="63"/>
      <c r="C71" t="s">
        <v>17</v>
      </c>
      <c r="D71" s="5"/>
      <c r="E71" s="5"/>
    </row>
    <row r="72" spans="1:5" ht="18.75" thickBot="1" x14ac:dyDescent="0.3">
      <c r="A72" s="34">
        <f>+B44+B57+B69</f>
        <v>42</v>
      </c>
      <c r="B72" s="35"/>
    </row>
    <row r="73" spans="1:5" ht="15.75" thickBot="1" x14ac:dyDescent="0.3">
      <c r="B73" s="5"/>
      <c r="E73" s="5"/>
    </row>
    <row r="74" spans="1:5" ht="18.75" thickBot="1" x14ac:dyDescent="0.3">
      <c r="A74" s="56" t="s">
        <v>15</v>
      </c>
      <c r="B74" s="57"/>
      <c r="C74" s="57"/>
      <c r="D74" s="57"/>
      <c r="E74" s="58"/>
    </row>
    <row r="75" spans="1:5" ht="18" x14ac:dyDescent="0.25">
      <c r="A75" s="6" t="s">
        <v>5</v>
      </c>
      <c r="B75" s="12" t="s">
        <v>6</v>
      </c>
      <c r="C75" s="4" t="s">
        <v>7</v>
      </c>
      <c r="D75" s="42"/>
      <c r="E75" s="43"/>
    </row>
    <row r="76" spans="1:5" ht="18" x14ac:dyDescent="0.25">
      <c r="A76" s="28" t="str">
        <f>VLOOKUP(B76,'[1]LISTADO ATM'!$A$2:$C$821,3,0)</f>
        <v>DISTRITO NACIONAL</v>
      </c>
      <c r="B76" s="28">
        <v>701</v>
      </c>
      <c r="C76" s="28" t="str">
        <f>VLOOKUP(B76,'[1]LISTADO ATM'!$A$2:$B$821,2,0)</f>
        <v>ATM Autoservicio Los Alcarrizos</v>
      </c>
      <c r="D76" s="40" t="s">
        <v>24</v>
      </c>
      <c r="E76" s="41"/>
    </row>
    <row r="77" spans="1:5" ht="18" x14ac:dyDescent="0.25">
      <c r="A77" s="28" t="str">
        <f>VLOOKUP(B77,'[1]LISTADO ATM'!$A$2:$C$821,3,0)</f>
        <v>DISTRITO NACIONAL</v>
      </c>
      <c r="B77" s="28">
        <v>743</v>
      </c>
      <c r="C77" s="28" t="str">
        <f>VLOOKUP(B77,'[1]LISTADO ATM'!$A$2:$B$821,2,0)</f>
        <v xml:space="preserve">ATM Oficina Los Frailes </v>
      </c>
      <c r="D77" s="40" t="s">
        <v>24</v>
      </c>
      <c r="E77" s="41"/>
    </row>
    <row r="78" spans="1:5" ht="18" x14ac:dyDescent="0.25">
      <c r="A78" s="28" t="str">
        <f>VLOOKUP(B78,'[1]LISTADO ATM'!$A$2:$C$821,3,0)</f>
        <v>NORTE</v>
      </c>
      <c r="B78" s="28">
        <v>119</v>
      </c>
      <c r="C78" s="28" t="str">
        <f>VLOOKUP(B78,'[1]LISTADO ATM'!$A$2:$B$821,2,0)</f>
        <v>ATM Oficina La Barranquita</v>
      </c>
      <c r="D78" s="40" t="s">
        <v>24</v>
      </c>
      <c r="E78" s="41"/>
    </row>
    <row r="79" spans="1:5" ht="18" x14ac:dyDescent="0.25">
      <c r="A79" s="28" t="str">
        <f>VLOOKUP(B79,'[1]LISTADO ATM'!$A$2:$C$821,3,0)</f>
        <v>ESTE</v>
      </c>
      <c r="B79" s="28">
        <v>843</v>
      </c>
      <c r="C79" s="28" t="str">
        <f>VLOOKUP(B79,'[1]LISTADO ATM'!$A$2:$B$821,2,0)</f>
        <v xml:space="preserve">ATM Oficina Romana Centro </v>
      </c>
      <c r="D79" s="40" t="s">
        <v>24</v>
      </c>
      <c r="E79" s="41"/>
    </row>
    <row r="80" spans="1:5" ht="18" x14ac:dyDescent="0.25">
      <c r="A80" s="28" t="str">
        <f>VLOOKUP(B80,'[1]LISTADO ATM'!$A$2:$C$821,3,0)</f>
        <v>DISTRITO NACIONAL</v>
      </c>
      <c r="B80" s="28">
        <v>993</v>
      </c>
      <c r="C80" s="28" t="str">
        <f>VLOOKUP(B80,'[1]LISTADO ATM'!$A$2:$B$821,2,0)</f>
        <v xml:space="preserve">ATM Centro Medico Integral II </v>
      </c>
      <c r="D80" s="40" t="s">
        <v>24</v>
      </c>
      <c r="E80" s="41"/>
    </row>
    <row r="81" spans="1:5" ht="18" x14ac:dyDescent="0.25">
      <c r="A81" s="28" t="str">
        <f>VLOOKUP(B81,'[1]LISTADO ATM'!$A$2:$C$821,3,0)</f>
        <v>SUR</v>
      </c>
      <c r="B81" s="28">
        <v>781</v>
      </c>
      <c r="C81" s="28" t="str">
        <f>VLOOKUP(B81,'[1]LISTADO ATM'!$A$2:$B$821,2,0)</f>
        <v xml:space="preserve">ATM Estación Isla Barahona </v>
      </c>
      <c r="D81" s="40" t="s">
        <v>24</v>
      </c>
      <c r="E81" s="41"/>
    </row>
    <row r="82" spans="1:5" ht="18" x14ac:dyDescent="0.25">
      <c r="A82" s="28" t="str">
        <f>VLOOKUP(B82,'[1]LISTADO ATM'!$A$2:$C$821,3,0)</f>
        <v>DISTRITO NACIONAL</v>
      </c>
      <c r="B82" s="28">
        <v>31</v>
      </c>
      <c r="C82" s="28" t="str">
        <f>VLOOKUP(B82,'[1]LISTADO ATM'!$A$2:$B$821,2,0)</f>
        <v xml:space="preserve">ATM Oficina San Martín I </v>
      </c>
      <c r="D82" s="40" t="s">
        <v>24</v>
      </c>
      <c r="E82" s="41"/>
    </row>
    <row r="83" spans="1:5" ht="18" x14ac:dyDescent="0.25">
      <c r="A83" s="28" t="str">
        <f>VLOOKUP(B83,'[1]LISTADO ATM'!$A$2:$C$821,3,0)</f>
        <v>DISTRITO NACIONAL</v>
      </c>
      <c r="B83" s="28">
        <v>267</v>
      </c>
      <c r="C83" s="28" t="str">
        <f>VLOOKUP(B83,'[1]LISTADO ATM'!$A$2:$B$821,2,0)</f>
        <v xml:space="preserve">ATM Centro de Caja México </v>
      </c>
      <c r="D83" s="40" t="s">
        <v>24</v>
      </c>
      <c r="E83" s="41"/>
    </row>
    <row r="84" spans="1:5" ht="18" x14ac:dyDescent="0.25">
      <c r="A84" s="28" t="str">
        <f>VLOOKUP(B84,'[1]LISTADO ATM'!$A$2:$C$821,3,0)</f>
        <v>ESTE</v>
      </c>
      <c r="B84" s="28">
        <v>480</v>
      </c>
      <c r="C84" s="28" t="str">
        <f>VLOOKUP(B84,'[1]LISTADO ATM'!$A$2:$B$821,2,0)</f>
        <v>ATM UNP Farmaconal Higuey</v>
      </c>
      <c r="D84" s="40" t="s">
        <v>24</v>
      </c>
      <c r="E84" s="41"/>
    </row>
    <row r="85" spans="1:5" ht="18" x14ac:dyDescent="0.25">
      <c r="A85" s="28" t="str">
        <f>VLOOKUP(B85,'[1]LISTADO ATM'!$A$2:$C$821,3,0)</f>
        <v>NORTE</v>
      </c>
      <c r="B85" s="28">
        <v>594</v>
      </c>
      <c r="C85" s="28" t="str">
        <f>VLOOKUP(B85,'[1]LISTADO ATM'!$A$2:$B$821,2,0)</f>
        <v xml:space="preserve">ATM Plaza Venezuela II (Santiago) </v>
      </c>
      <c r="D85" s="40" t="s">
        <v>24</v>
      </c>
      <c r="E85" s="41"/>
    </row>
    <row r="86" spans="1:5" ht="18" x14ac:dyDescent="0.25">
      <c r="A86" s="28" t="str">
        <f>VLOOKUP(B86,'[1]LISTADO ATM'!$A$2:$C$821,3,0)</f>
        <v>DISTRITO NACIONAL</v>
      </c>
      <c r="B86" s="28">
        <v>194</v>
      </c>
      <c r="C86" s="28" t="str">
        <f>VLOOKUP(B86,'[1]LISTADO ATM'!$A$2:$B$821,2,0)</f>
        <v xml:space="preserve">ATM UNP Pantoja </v>
      </c>
      <c r="D86" s="40" t="s">
        <v>25</v>
      </c>
      <c r="E86" s="41"/>
    </row>
    <row r="87" spans="1:5" ht="18" x14ac:dyDescent="0.25">
      <c r="A87" s="28" t="str">
        <f>VLOOKUP(B87,'[1]LISTADO ATM'!$A$2:$C$821,3,0)</f>
        <v>NORTE</v>
      </c>
      <c r="B87" s="28">
        <v>720</v>
      </c>
      <c r="C87" s="28" t="str">
        <f>VLOOKUP(B87,'[1]LISTADO ATM'!$A$2:$B$821,2,0)</f>
        <v xml:space="preserve">ATM OMSA (Santiago) </v>
      </c>
      <c r="D87" s="40" t="s">
        <v>24</v>
      </c>
      <c r="E87" s="41"/>
    </row>
    <row r="88" spans="1:5" ht="18.75" thickBot="1" x14ac:dyDescent="0.3">
      <c r="A88" s="3"/>
      <c r="B88" s="36">
        <f>COUNT(B76:B87)</f>
        <v>12</v>
      </c>
      <c r="C88" s="29"/>
      <c r="D88" s="29"/>
      <c r="E88" s="30"/>
    </row>
  </sheetData>
  <mergeCells count="24">
    <mergeCell ref="A46:E46"/>
    <mergeCell ref="A59:E59"/>
    <mergeCell ref="A71:B71"/>
    <mergeCell ref="A74:E74"/>
    <mergeCell ref="C15:E15"/>
    <mergeCell ref="A17:E17"/>
    <mergeCell ref="A1:E1"/>
    <mergeCell ref="A2:E2"/>
    <mergeCell ref="A7:E7"/>
    <mergeCell ref="C10:E10"/>
    <mergeCell ref="A12:E12"/>
    <mergeCell ref="D87:E87"/>
    <mergeCell ref="D85:E85"/>
    <mergeCell ref="D81:E81"/>
    <mergeCell ref="D75:E75"/>
    <mergeCell ref="D80:E80"/>
    <mergeCell ref="D78:E78"/>
    <mergeCell ref="D77:E77"/>
    <mergeCell ref="D82:E82"/>
    <mergeCell ref="D76:E76"/>
    <mergeCell ref="D84:E84"/>
    <mergeCell ref="D83:E83"/>
    <mergeCell ref="D79:E79"/>
    <mergeCell ref="D86:E86"/>
  </mergeCells>
  <phoneticPr fontId="11" type="noConversion"/>
  <conditionalFormatting sqref="B61:B1048576 B1:B7 B10:B12 B48:B59 B19:B46 B14:B17">
    <cfRule type="duplicateValues" dxfId="57" priority="185"/>
  </conditionalFormatting>
  <conditionalFormatting sqref="B10:B1048576 B1:B8">
    <cfRule type="duplicateValues" dxfId="56" priority="129"/>
    <cfRule type="duplicateValues" dxfId="55" priority="166"/>
  </conditionalFormatting>
  <conditionalFormatting sqref="E35">
    <cfRule type="duplicateValues" dxfId="54" priority="132"/>
    <cfRule type="duplicateValues" dxfId="53" priority="133"/>
  </conditionalFormatting>
  <conditionalFormatting sqref="E78">
    <cfRule type="duplicateValues" dxfId="52" priority="66"/>
  </conditionalFormatting>
  <conditionalFormatting sqref="E78">
    <cfRule type="duplicateValues" dxfId="51" priority="64"/>
    <cfRule type="duplicateValues" dxfId="50" priority="65"/>
  </conditionalFormatting>
  <conditionalFormatting sqref="E79">
    <cfRule type="duplicateValues" dxfId="49" priority="63"/>
  </conditionalFormatting>
  <conditionalFormatting sqref="E79">
    <cfRule type="duplicateValues" dxfId="48" priority="61"/>
    <cfRule type="duplicateValues" dxfId="47" priority="62"/>
  </conditionalFormatting>
  <conditionalFormatting sqref="E76">
    <cfRule type="duplicateValues" dxfId="46" priority="57"/>
  </conditionalFormatting>
  <conditionalFormatting sqref="E76">
    <cfRule type="duplicateValues" dxfId="45" priority="55"/>
    <cfRule type="duplicateValues" dxfId="44" priority="56"/>
  </conditionalFormatting>
  <conditionalFormatting sqref="E77">
    <cfRule type="duplicateValues" dxfId="43" priority="51"/>
  </conditionalFormatting>
  <conditionalFormatting sqref="E77">
    <cfRule type="duplicateValues" dxfId="42" priority="49"/>
    <cfRule type="duplicateValues" dxfId="41" priority="50"/>
  </conditionalFormatting>
  <conditionalFormatting sqref="E82">
    <cfRule type="duplicateValues" dxfId="40" priority="48"/>
  </conditionalFormatting>
  <conditionalFormatting sqref="E82">
    <cfRule type="duplicateValues" dxfId="39" priority="46"/>
    <cfRule type="duplicateValues" dxfId="38" priority="47"/>
  </conditionalFormatting>
  <conditionalFormatting sqref="B9">
    <cfRule type="duplicateValues" dxfId="37" priority="36"/>
  </conditionalFormatting>
  <conditionalFormatting sqref="B9">
    <cfRule type="duplicateValues" dxfId="36" priority="31"/>
    <cfRule type="duplicateValues" dxfId="35" priority="35"/>
  </conditionalFormatting>
  <conditionalFormatting sqref="E9">
    <cfRule type="duplicateValues" dxfId="34" priority="34"/>
  </conditionalFormatting>
  <conditionalFormatting sqref="E9">
    <cfRule type="duplicateValues" dxfId="33" priority="32"/>
    <cfRule type="duplicateValues" dxfId="32" priority="33"/>
  </conditionalFormatting>
  <conditionalFormatting sqref="E88:E1048576 E1:E7 E44:E46 E58:E75 E10:E12 E48:E54 E14:E17">
    <cfRule type="duplicateValues" dxfId="31" priority="589"/>
    <cfRule type="duplicateValues" dxfId="30" priority="590"/>
  </conditionalFormatting>
  <conditionalFormatting sqref="E88:E1048576 E58:E75 E1:E8 E10:E42 E44:E54">
    <cfRule type="duplicateValues" dxfId="29" priority="615"/>
  </conditionalFormatting>
  <conditionalFormatting sqref="E80">
    <cfRule type="duplicateValues" dxfId="28" priority="30"/>
  </conditionalFormatting>
  <conditionalFormatting sqref="E80">
    <cfRule type="duplicateValues" dxfId="27" priority="28"/>
    <cfRule type="duplicateValues" dxfId="26" priority="29"/>
  </conditionalFormatting>
  <conditionalFormatting sqref="E81">
    <cfRule type="duplicateValues" dxfId="25" priority="27"/>
  </conditionalFormatting>
  <conditionalFormatting sqref="E81">
    <cfRule type="duplicateValues" dxfId="24" priority="25"/>
    <cfRule type="duplicateValues" dxfId="23" priority="26"/>
  </conditionalFormatting>
  <conditionalFormatting sqref="E83">
    <cfRule type="duplicateValues" dxfId="22" priority="21"/>
  </conditionalFormatting>
  <conditionalFormatting sqref="E83">
    <cfRule type="duplicateValues" dxfId="21" priority="19"/>
    <cfRule type="duplicateValues" dxfId="20" priority="20"/>
  </conditionalFormatting>
  <conditionalFormatting sqref="E84">
    <cfRule type="duplicateValues" dxfId="19" priority="18"/>
  </conditionalFormatting>
  <conditionalFormatting sqref="E84">
    <cfRule type="duplicateValues" dxfId="18" priority="16"/>
    <cfRule type="duplicateValues" dxfId="17" priority="17"/>
  </conditionalFormatting>
  <conditionalFormatting sqref="E85">
    <cfRule type="duplicateValues" dxfId="16" priority="15"/>
  </conditionalFormatting>
  <conditionalFormatting sqref="E85">
    <cfRule type="duplicateValues" dxfId="15" priority="13"/>
    <cfRule type="duplicateValues" dxfId="14" priority="14"/>
  </conditionalFormatting>
  <conditionalFormatting sqref="E43">
    <cfRule type="duplicateValues" dxfId="13" priority="10"/>
    <cfRule type="duplicateValues" dxfId="12" priority="11"/>
  </conditionalFormatting>
  <conditionalFormatting sqref="E43">
    <cfRule type="duplicateValues" dxfId="11" priority="12"/>
  </conditionalFormatting>
  <conditionalFormatting sqref="E55:E56">
    <cfRule type="duplicateValues" dxfId="10" priority="7"/>
    <cfRule type="duplicateValues" dxfId="9" priority="8"/>
  </conditionalFormatting>
  <conditionalFormatting sqref="E55:E56">
    <cfRule type="duplicateValues" dxfId="8" priority="9"/>
  </conditionalFormatting>
  <conditionalFormatting sqref="E86">
    <cfRule type="duplicateValues" dxfId="7" priority="6"/>
  </conditionalFormatting>
  <conditionalFormatting sqref="E86">
    <cfRule type="duplicateValues" dxfId="6" priority="4"/>
    <cfRule type="duplicateValues" dxfId="5" priority="5"/>
  </conditionalFormatting>
  <conditionalFormatting sqref="E87">
    <cfRule type="duplicateValues" dxfId="4" priority="3"/>
  </conditionalFormatting>
  <conditionalFormatting sqref="E87">
    <cfRule type="duplicateValues" dxfId="3" priority="1"/>
    <cfRule type="duplicateValues" dxfId="2" priority="2"/>
  </conditionalFormatting>
  <conditionalFormatting sqref="E36:E42 E19:E34">
    <cfRule type="duplicateValues" dxfId="1" priority="630"/>
    <cfRule type="duplicateValues" dxfId="0" priority="63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6.5" x14ac:dyDescent="0.25">
      <c r="B2" s="22">
        <v>918</v>
      </c>
      <c r="C2" s="2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918 676 153 410 697 142 934 562 165 211                                                    </v>
      </c>
    </row>
    <row r="3" spans="2:6" x14ac:dyDescent="0.25">
      <c r="B3" s="24">
        <v>676</v>
      </c>
      <c r="C3" s="25" t="s">
        <v>17</v>
      </c>
    </row>
    <row r="4" spans="2:6" x14ac:dyDescent="0.25">
      <c r="B4" s="24">
        <v>153</v>
      </c>
      <c r="C4" s="25" t="s">
        <v>17</v>
      </c>
    </row>
    <row r="5" spans="2:6" x14ac:dyDescent="0.25">
      <c r="B5" s="24">
        <v>410</v>
      </c>
      <c r="C5" s="25" t="s">
        <v>17</v>
      </c>
    </row>
    <row r="6" spans="2:6" x14ac:dyDescent="0.25">
      <c r="B6" s="24">
        <v>697</v>
      </c>
      <c r="C6" s="25" t="s">
        <v>17</v>
      </c>
    </row>
    <row r="7" spans="2:6" x14ac:dyDescent="0.25">
      <c r="B7" s="24">
        <v>142</v>
      </c>
      <c r="C7" s="25" t="s">
        <v>17</v>
      </c>
    </row>
    <row r="8" spans="2:6" x14ac:dyDescent="0.25">
      <c r="B8" s="24">
        <v>934</v>
      </c>
      <c r="C8" s="25" t="s">
        <v>17</v>
      </c>
    </row>
    <row r="9" spans="2:6" x14ac:dyDescent="0.25">
      <c r="B9" s="24">
        <v>562</v>
      </c>
      <c r="C9" s="25" t="s">
        <v>17</v>
      </c>
    </row>
    <row r="10" spans="2:6" x14ac:dyDescent="0.25">
      <c r="B10" s="24">
        <v>165</v>
      </c>
      <c r="C10" s="25" t="s">
        <v>17</v>
      </c>
    </row>
    <row r="11" spans="2:6" x14ac:dyDescent="0.25">
      <c r="B11" s="24">
        <v>211</v>
      </c>
      <c r="C11" s="25" t="s">
        <v>17</v>
      </c>
    </row>
    <row r="12" spans="2:6" x14ac:dyDescent="0.25">
      <c r="B12" s="24"/>
      <c r="C12" s="25" t="s">
        <v>17</v>
      </c>
    </row>
    <row r="13" spans="2:6" x14ac:dyDescent="0.25">
      <c r="B13" s="24"/>
      <c r="C13" s="25" t="s">
        <v>17</v>
      </c>
    </row>
    <row r="14" spans="2:6" x14ac:dyDescent="0.25">
      <c r="B14" s="24"/>
      <c r="C14" s="25" t="s">
        <v>17</v>
      </c>
    </row>
    <row r="15" spans="2:6" x14ac:dyDescent="0.25">
      <c r="B15" s="24"/>
      <c r="C15" s="25" t="s">
        <v>17</v>
      </c>
    </row>
    <row r="16" spans="2:6" x14ac:dyDescent="0.25">
      <c r="B16" s="24"/>
      <c r="C16" s="25" t="s">
        <v>17</v>
      </c>
    </row>
    <row r="17" spans="2:3" x14ac:dyDescent="0.25">
      <c r="B17" s="24"/>
      <c r="C17" s="25" t="s">
        <v>17</v>
      </c>
    </row>
    <row r="18" spans="2:3" x14ac:dyDescent="0.25">
      <c r="B18" s="24"/>
      <c r="C18" s="25" t="s">
        <v>17</v>
      </c>
    </row>
    <row r="19" spans="2:3" x14ac:dyDescent="0.25">
      <c r="B19" s="24"/>
      <c r="C19" s="25" t="s">
        <v>17</v>
      </c>
    </row>
    <row r="20" spans="2:3" x14ac:dyDescent="0.25">
      <c r="B20" s="24"/>
      <c r="C20" s="25" t="s">
        <v>17</v>
      </c>
    </row>
    <row r="21" spans="2:3" x14ac:dyDescent="0.25">
      <c r="B21" s="24"/>
      <c r="C21" s="25" t="s">
        <v>17</v>
      </c>
    </row>
    <row r="22" spans="2:3" x14ac:dyDescent="0.25">
      <c r="B22" s="24"/>
      <c r="C22" s="25" t="s">
        <v>17</v>
      </c>
    </row>
    <row r="23" spans="2:3" x14ac:dyDescent="0.25">
      <c r="B23" s="24"/>
      <c r="C23" s="25" t="s">
        <v>17</v>
      </c>
    </row>
    <row r="24" spans="2:3" x14ac:dyDescent="0.25">
      <c r="B24" s="24"/>
      <c r="C24" s="25" t="s">
        <v>17</v>
      </c>
    </row>
    <row r="25" spans="2:3" x14ac:dyDescent="0.25">
      <c r="B25" s="24"/>
      <c r="C25" s="25" t="s">
        <v>17</v>
      </c>
    </row>
    <row r="26" spans="2:3" x14ac:dyDescent="0.25">
      <c r="B26" s="24"/>
      <c r="C26" s="25" t="s">
        <v>17</v>
      </c>
    </row>
    <row r="27" spans="2:3" x14ac:dyDescent="0.25">
      <c r="B27" s="24"/>
      <c r="C27" s="25" t="s">
        <v>17</v>
      </c>
    </row>
    <row r="28" spans="2:3" x14ac:dyDescent="0.25">
      <c r="B28" s="24"/>
      <c r="C28" s="25" t="s">
        <v>17</v>
      </c>
    </row>
    <row r="29" spans="2:3" x14ac:dyDescent="0.25">
      <c r="B29" s="24"/>
      <c r="C29" s="25" t="s">
        <v>17</v>
      </c>
    </row>
    <row r="30" spans="2:3" x14ac:dyDescent="0.25">
      <c r="B30" s="24"/>
      <c r="C30" s="25" t="s">
        <v>17</v>
      </c>
    </row>
    <row r="31" spans="2:3" x14ac:dyDescent="0.25">
      <c r="B31" s="24"/>
      <c r="C31" s="25" t="s">
        <v>17</v>
      </c>
    </row>
    <row r="32" spans="2:3" x14ac:dyDescent="0.25">
      <c r="B32" s="24"/>
      <c r="C32" s="25" t="s">
        <v>17</v>
      </c>
    </row>
    <row r="33" spans="2:3" x14ac:dyDescent="0.25">
      <c r="B33" s="24"/>
      <c r="C33" s="25" t="s">
        <v>17</v>
      </c>
    </row>
    <row r="34" spans="2:3" x14ac:dyDescent="0.25">
      <c r="B34" s="24"/>
      <c r="C34" s="25" t="s">
        <v>17</v>
      </c>
    </row>
    <row r="35" spans="2:3" x14ac:dyDescent="0.25">
      <c r="B35" s="24"/>
      <c r="C35" s="25" t="s">
        <v>17</v>
      </c>
    </row>
    <row r="36" spans="2:3" x14ac:dyDescent="0.25">
      <c r="B36" s="24"/>
      <c r="C36" s="25" t="s">
        <v>17</v>
      </c>
    </row>
    <row r="37" spans="2:3" x14ac:dyDescent="0.25">
      <c r="B37" s="24"/>
      <c r="C37" s="25" t="s">
        <v>17</v>
      </c>
    </row>
    <row r="38" spans="2:3" x14ac:dyDescent="0.25">
      <c r="B38" s="24"/>
      <c r="C38" s="25" t="s">
        <v>17</v>
      </c>
    </row>
    <row r="39" spans="2:3" x14ac:dyDescent="0.25">
      <c r="B39" s="24"/>
      <c r="C39" s="25" t="s">
        <v>17</v>
      </c>
    </row>
    <row r="40" spans="2:3" x14ac:dyDescent="0.25">
      <c r="B40" s="24"/>
      <c r="C40" s="25" t="s">
        <v>17</v>
      </c>
    </row>
    <row r="41" spans="2:3" x14ac:dyDescent="0.25">
      <c r="B41" s="24"/>
      <c r="C41" s="25" t="s">
        <v>17</v>
      </c>
    </row>
    <row r="42" spans="2:3" x14ac:dyDescent="0.25">
      <c r="B42" s="24"/>
      <c r="C42" s="25" t="s">
        <v>17</v>
      </c>
    </row>
    <row r="43" spans="2:3" x14ac:dyDescent="0.25">
      <c r="B43" s="24"/>
      <c r="C43" s="25" t="s">
        <v>17</v>
      </c>
    </row>
    <row r="44" spans="2:3" x14ac:dyDescent="0.25">
      <c r="B44" s="24"/>
      <c r="C44" s="25" t="s">
        <v>17</v>
      </c>
    </row>
    <row r="45" spans="2:3" x14ac:dyDescent="0.25">
      <c r="B45" s="24"/>
      <c r="C45" s="25" t="s">
        <v>17</v>
      </c>
    </row>
    <row r="46" spans="2:3" x14ac:dyDescent="0.25">
      <c r="B46" s="24"/>
      <c r="C46" s="25" t="s">
        <v>17</v>
      </c>
    </row>
    <row r="47" spans="2:3" x14ac:dyDescent="0.25">
      <c r="B47" s="24"/>
      <c r="C47" s="25" t="s">
        <v>17</v>
      </c>
    </row>
    <row r="48" spans="2:3" x14ac:dyDescent="0.25">
      <c r="B48" s="24"/>
      <c r="C48" s="25" t="s">
        <v>17</v>
      </c>
    </row>
    <row r="49" spans="2:3" x14ac:dyDescent="0.25">
      <c r="B49" s="24"/>
      <c r="C49" s="25" t="s">
        <v>17</v>
      </c>
    </row>
    <row r="50" spans="2:3" x14ac:dyDescent="0.25">
      <c r="B50" s="24"/>
      <c r="C50" s="25" t="s">
        <v>17</v>
      </c>
    </row>
    <row r="51" spans="2:3" x14ac:dyDescent="0.25">
      <c r="B51" s="24"/>
      <c r="C51" s="25" t="s">
        <v>17</v>
      </c>
    </row>
    <row r="52" spans="2:3" x14ac:dyDescent="0.25">
      <c r="B52" s="24"/>
      <c r="C52" s="25" t="s">
        <v>17</v>
      </c>
    </row>
    <row r="53" spans="2:3" x14ac:dyDescent="0.25">
      <c r="B53" s="24"/>
      <c r="C53" s="25" t="s">
        <v>17</v>
      </c>
    </row>
    <row r="54" spans="2:3" x14ac:dyDescent="0.25">
      <c r="B54" s="24"/>
      <c r="C54" s="25" t="s">
        <v>17</v>
      </c>
    </row>
    <row r="55" spans="2:3" x14ac:dyDescent="0.25">
      <c r="B55" s="24"/>
      <c r="C55" s="25" t="s">
        <v>17</v>
      </c>
    </row>
    <row r="56" spans="2:3" x14ac:dyDescent="0.25">
      <c r="B56" s="24"/>
      <c r="C56" s="25" t="s">
        <v>17</v>
      </c>
    </row>
    <row r="57" spans="2:3" x14ac:dyDescent="0.25">
      <c r="B57" s="24"/>
      <c r="C57" s="25" t="s">
        <v>17</v>
      </c>
    </row>
    <row r="58" spans="2:3" x14ac:dyDescent="0.25">
      <c r="B58" s="24"/>
      <c r="C58" s="25" t="s">
        <v>17</v>
      </c>
    </row>
    <row r="59" spans="2:3" x14ac:dyDescent="0.25">
      <c r="B59" s="24"/>
      <c r="C59" s="25" t="s">
        <v>17</v>
      </c>
    </row>
    <row r="60" spans="2:3" ht="15.75" thickBot="1" x14ac:dyDescent="0.3">
      <c r="B60" s="26"/>
      <c r="C60" s="27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2021-05-16T10:02:32Z</dcterms:modified>
</cp:coreProperties>
</file>