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8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Hoja1!$A$113:$E$113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A87" i="1"/>
  <c r="A88" i="1"/>
  <c r="A89" i="1"/>
  <c r="A90" i="1"/>
  <c r="A91" i="1"/>
  <c r="C87" i="1"/>
  <c r="C88" i="1"/>
  <c r="C89" i="1"/>
  <c r="C90" i="1"/>
  <c r="C91" i="1"/>
  <c r="C103" i="1"/>
  <c r="C104" i="1"/>
  <c r="C105" i="1"/>
  <c r="C106" i="1"/>
  <c r="C107" i="1"/>
  <c r="C108" i="1"/>
  <c r="A103" i="1"/>
  <c r="A104" i="1"/>
  <c r="A105" i="1"/>
  <c r="A106" i="1"/>
  <c r="A107" i="1"/>
  <c r="A108" i="1"/>
  <c r="B69" i="1"/>
  <c r="B55" i="1"/>
  <c r="B144" i="1"/>
  <c r="C138" i="1"/>
  <c r="C139" i="1"/>
  <c r="C140" i="1"/>
  <c r="C141" i="1"/>
  <c r="C142" i="1"/>
  <c r="C143" i="1"/>
  <c r="A138" i="1"/>
  <c r="A139" i="1"/>
  <c r="A140" i="1"/>
  <c r="A141" i="1"/>
  <c r="A142" i="1"/>
  <c r="A143" i="1"/>
  <c r="B124" i="1"/>
  <c r="C118" i="1"/>
  <c r="C119" i="1"/>
  <c r="C120" i="1"/>
  <c r="C121" i="1"/>
  <c r="C122" i="1"/>
  <c r="C123" i="1"/>
  <c r="A118" i="1"/>
  <c r="A119" i="1"/>
  <c r="A120" i="1"/>
  <c r="A121" i="1"/>
  <c r="A122" i="1"/>
  <c r="A123" i="1"/>
  <c r="B110" i="1"/>
  <c r="C99" i="1"/>
  <c r="C100" i="1"/>
  <c r="C101" i="1"/>
  <c r="C102" i="1"/>
  <c r="C109" i="1"/>
  <c r="A99" i="1"/>
  <c r="A100" i="1"/>
  <c r="A101" i="1"/>
  <c r="A102" i="1"/>
  <c r="A109" i="1"/>
  <c r="C81" i="1"/>
  <c r="C82" i="1"/>
  <c r="C83" i="1"/>
  <c r="C84" i="1"/>
  <c r="C85" i="1"/>
  <c r="C86" i="1"/>
  <c r="C92" i="1"/>
  <c r="A81" i="1"/>
  <c r="A82" i="1"/>
  <c r="A83" i="1"/>
  <c r="A84" i="1"/>
  <c r="A85" i="1"/>
  <c r="A86" i="1"/>
  <c r="A92" i="1"/>
  <c r="C64" i="1"/>
  <c r="C65" i="1"/>
  <c r="C66" i="1"/>
  <c r="C67" i="1"/>
  <c r="C68" i="1"/>
  <c r="A64" i="1"/>
  <c r="A65" i="1"/>
  <c r="A66" i="1"/>
  <c r="A67" i="1"/>
  <c r="A68" i="1"/>
  <c r="C49" i="1"/>
  <c r="C50" i="1"/>
  <c r="C51" i="1"/>
  <c r="C52" i="1"/>
  <c r="C53" i="1"/>
  <c r="C54" i="1"/>
  <c r="A50" i="1"/>
  <c r="A51" i="1"/>
  <c r="A52" i="1"/>
  <c r="A53" i="1"/>
  <c r="A54" i="1"/>
  <c r="C48" i="1"/>
  <c r="A48" i="1"/>
  <c r="A49" i="1"/>
  <c r="C47" i="1"/>
  <c r="C46" i="1"/>
  <c r="C45" i="1"/>
  <c r="C63" i="1"/>
  <c r="C80" i="1"/>
  <c r="A80" i="1"/>
  <c r="C98" i="1"/>
  <c r="A98" i="1"/>
  <c r="C137" i="1"/>
  <c r="A137" i="1" l="1"/>
  <c r="C79" i="1"/>
  <c r="C38" i="1"/>
  <c r="C39" i="1"/>
  <c r="C40" i="1"/>
  <c r="C41" i="1"/>
  <c r="C42" i="1"/>
  <c r="A38" i="1"/>
  <c r="A39" i="1"/>
  <c r="A40" i="1"/>
  <c r="A41" i="1"/>
  <c r="A42" i="1"/>
  <c r="C28" i="1"/>
  <c r="C29" i="1"/>
  <c r="C30" i="1"/>
  <c r="C31" i="1"/>
  <c r="C32" i="1"/>
  <c r="C33" i="1"/>
  <c r="C34" i="1"/>
  <c r="C35" i="1"/>
  <c r="C36" i="1"/>
  <c r="C37" i="1"/>
  <c r="A28" i="1"/>
  <c r="A29" i="1"/>
  <c r="A30" i="1"/>
  <c r="A31" i="1"/>
  <c r="A32" i="1"/>
  <c r="A33" i="1"/>
  <c r="A34" i="1"/>
  <c r="A35" i="1"/>
  <c r="A36" i="1"/>
  <c r="A37" i="1"/>
  <c r="A79" i="1"/>
  <c r="C43" i="1"/>
  <c r="C44" i="1"/>
  <c r="A43" i="1"/>
  <c r="A44" i="1"/>
  <c r="A45" i="1"/>
  <c r="A46" i="1"/>
  <c r="C76" i="1"/>
  <c r="C77" i="1"/>
  <c r="A76" i="1"/>
  <c r="A77" i="1"/>
  <c r="C136" i="1" l="1"/>
  <c r="A136" i="1"/>
  <c r="C135" i="1"/>
  <c r="A135" i="1"/>
  <c r="C61" i="1"/>
  <c r="C62" i="1"/>
  <c r="A61" i="1"/>
  <c r="A62" i="1"/>
  <c r="C17" i="1"/>
  <c r="C18" i="1"/>
  <c r="C19" i="1"/>
  <c r="C20" i="1"/>
  <c r="C21" i="1"/>
  <c r="C22" i="1"/>
  <c r="C23" i="1"/>
  <c r="C24" i="1"/>
  <c r="C25" i="1"/>
  <c r="C26" i="1"/>
  <c r="A17" i="1"/>
  <c r="A18" i="1"/>
  <c r="A19" i="1"/>
  <c r="A20" i="1"/>
  <c r="A21" i="1"/>
  <c r="A22" i="1"/>
  <c r="A23" i="1"/>
  <c r="A24" i="1"/>
  <c r="A25" i="1"/>
  <c r="A26" i="1"/>
  <c r="C13" i="1"/>
  <c r="C14" i="1"/>
  <c r="C15" i="1"/>
  <c r="C16" i="1"/>
  <c r="A13" i="1"/>
  <c r="A14" i="1"/>
  <c r="A15" i="1"/>
  <c r="A16" i="1"/>
  <c r="C75" i="1"/>
  <c r="A75" i="1"/>
  <c r="C73" i="1"/>
  <c r="A73" i="1"/>
  <c r="C27" i="1"/>
  <c r="A27" i="1"/>
  <c r="A47" i="1"/>
  <c r="C74" i="1"/>
  <c r="C78" i="1"/>
  <c r="A74" i="1"/>
  <c r="A78" i="1"/>
  <c r="C10" i="1"/>
  <c r="C11" i="1"/>
  <c r="C12" i="1"/>
  <c r="A10" i="1"/>
  <c r="A11" i="1"/>
  <c r="A12" i="1"/>
  <c r="A60" i="1"/>
  <c r="A63" i="1"/>
  <c r="C60" i="1"/>
  <c r="C134" i="1" l="1"/>
  <c r="A134" i="1"/>
  <c r="C117" i="1"/>
  <c r="A117" i="1"/>
  <c r="C59" i="1" l="1"/>
  <c r="A59" i="1"/>
  <c r="C9" i="1" l="1"/>
  <c r="A9" i="1"/>
  <c r="C133" i="1"/>
  <c r="A133" i="1"/>
  <c r="C114" i="1"/>
  <c r="C115" i="1"/>
  <c r="C116" i="1"/>
  <c r="A114" i="1"/>
  <c r="A115" i="1"/>
  <c r="A116" i="1"/>
  <c r="C132" i="1"/>
  <c r="A132" i="1"/>
  <c r="A97" i="1" l="1"/>
  <c r="C97" i="1"/>
  <c r="C131" i="1" l="1"/>
  <c r="A131" i="1"/>
  <c r="A127" i="1" l="1"/>
  <c r="F2" i="3" l="1"/>
</calcChain>
</file>

<file path=xl/sharedStrings.xml><?xml version="1.0" encoding="utf-8"?>
<sst xmlns="http://schemas.openxmlformats.org/spreadsheetml/2006/main" count="1067" uniqueCount="29">
  <si>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</si>
  <si>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</si>
  <si>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</si>
  <si>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</si>
  <si>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</si>
  <si>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</si>
  <si>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</si>
  <si>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</si>
  <si>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</si>
  <si>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</si>
  <si>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</si>
  <si>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</si>
  <si>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</si>
  <si>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</si>
  <si>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</si>
  <si>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</si>
  <si>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</si>
  <si>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</si>
  <si>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</si>
  <si>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</si>
  <si>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</si>
  <si>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</si>
  <si>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</si>
  <si>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</si>
  <si>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</si>
  <si>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M</t>
  </si>
  <si>
    <t>CLOSED</t>
  </si>
  <si>
    <t>2 Gavetas Vacias y 1 Fallando</t>
  </si>
  <si>
    <t>1 Gaveta Vacia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</si>
</sst>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zoomScale="87" zoomScaleNormal="87" workbookViewId="0">
      <selection activeCell="B73" sqref="B73:B87"/>
    </sheetView>
  </sheetViews>
  <sheetFormatPr baseColWidth="10" defaultColWidth="23.42578125" defaultRowHeight="15" x14ac:dyDescent="0.25"/>
  <cols>
    <col min="1" max="1" width="27.140625" customWidth="1"/>
    <col min="2" max="2" width="26.7109375" customWidth="1"/>
    <col min="3" max="3" width="82" customWidth="1"/>
    <col min="4" max="4" width="38.42578125" bestFit="1" customWidth="1"/>
    <col min="5" max="5" width="27.28515625" customWidth="1"/>
  </cols>
  <sheetData>
    <row r="1" spans="1:6" ht="22.5" x14ac:dyDescent="0.25">
      <c r="A1" s="59" t="s">
        <v>1</v>
      </c>
      <c r="B1" s="60"/>
      <c r="C1" s="60"/>
      <c r="D1" s="60"/>
      <c r="E1" s="61"/>
    </row>
    <row r="2" spans="1:6" ht="25.5" x14ac:dyDescent="0.25">
      <c r="A2" s="62" t="s">
        <v>0</v>
      </c>
      <c r="B2" s="63"/>
      <c r="C2" s="63"/>
      <c r="D2" s="63"/>
      <c r="E2" s="64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44334.25</v>
      </c>
      <c r="C4" s="1"/>
      <c r="D4" s="1"/>
      <c r="E4" s="11"/>
    </row>
    <row r="5" spans="1:6" ht="18.75" thickBot="1" x14ac:dyDescent="0.3">
      <c r="A5" s="7" t="s">
        <v>3</v>
      </c>
      <c r="B5" s="9">
        <v>44365.708333333336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65" t="s">
        <v>4</v>
      </c>
      <c r="B7" s="66"/>
      <c r="C7" s="66"/>
      <c r="D7" s="66"/>
      <c r="E7" s="67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6" ht="18" x14ac:dyDescent="0.25">
      <c r="A9" s="22" t="str">
        <f>VLOOKUP(B9,'[1]LISTADO ATM'!$A$2:$C$821,3,0)</f>
        <v>DISTRITO NACIONAL</v>
      </c>
      <c r="B9" s="22">
        <v>813</v>
      </c>
      <c r="C9" s="22" t="str">
        <f>VLOOKUP(B9,'[1]LISTADO ATM'!$A$2:$B$821,2,0)</f>
        <v>ATM Oficina Occidental Mall</v>
      </c>
      <c r="D9" s="16" t="s">
        <v>20</v>
      </c>
      <c r="E9" s="27">
        <v>3335888174</v>
      </c>
      <c r="F9" t="s">
        <v>26</v>
      </c>
    </row>
    <row r="10" spans="1:6" ht="18" x14ac:dyDescent="0.25">
      <c r="A10" s="22" t="str">
        <f>VLOOKUP(B10,'[1]LISTADO ATM'!$A$2:$C$821,3,0)</f>
        <v>SUR</v>
      </c>
      <c r="B10" s="22">
        <v>252</v>
      </c>
      <c r="C10" s="22" t="str">
        <f>VLOOKUP(B10,'[1]LISTADO ATM'!$A$2:$B$821,2,0)</f>
        <v xml:space="preserve">ATM Banco Agrícola (Barahona) </v>
      </c>
      <c r="D10" s="16" t="s">
        <v>20</v>
      </c>
      <c r="E10" s="27">
        <v>3335889444</v>
      </c>
    </row>
    <row r="11" spans="1:6" ht="18" x14ac:dyDescent="0.25">
      <c r="A11" s="22" t="str">
        <f>VLOOKUP(B11,'[1]LISTADO ATM'!$A$2:$C$821,3,0)</f>
        <v>SUR</v>
      </c>
      <c r="B11" s="22">
        <v>615</v>
      </c>
      <c r="C11" s="22" t="str">
        <f>VLOOKUP(B11,'[1]LISTADO ATM'!$A$2:$B$821,2,0)</f>
        <v xml:space="preserve">ATM Estación Sunix Cabral (Barahona) </v>
      </c>
      <c r="D11" s="16" t="s">
        <v>20</v>
      </c>
      <c r="E11" s="27">
        <v>3335889885</v>
      </c>
      <c r="F11" t="s">
        <v>26</v>
      </c>
    </row>
    <row r="12" spans="1:6" ht="18" x14ac:dyDescent="0.25">
      <c r="A12" s="22" t="str">
        <f>VLOOKUP(B12,'[1]LISTADO ATM'!$A$2:$C$821,3,0)</f>
        <v>NORTE</v>
      </c>
      <c r="B12" s="22">
        <v>882</v>
      </c>
      <c r="C12" s="22" t="str">
        <f>VLOOKUP(B12,'[1]LISTADO ATM'!$A$2:$B$821,2,0)</f>
        <v xml:space="preserve">ATM Oficina Moca II </v>
      </c>
      <c r="D12" s="16" t="s">
        <v>20</v>
      </c>
      <c r="E12" s="27">
        <v>3335889715</v>
      </c>
      <c r="F12" t="s">
        <v>26</v>
      </c>
    </row>
    <row r="13" spans="1:6" ht="18" x14ac:dyDescent="0.25">
      <c r="A13" s="22" t="str">
        <f>VLOOKUP(B13,'[1]LISTADO ATM'!$A$2:$C$821,3,0)</f>
        <v>DISTRITO NACIONAL</v>
      </c>
      <c r="B13" s="22">
        <v>979</v>
      </c>
      <c r="C13" s="22" t="str">
        <f>VLOOKUP(B13,'[1]LISTADO ATM'!$A$2:$B$821,2,0)</f>
        <v xml:space="preserve">ATM Oficina Luperón I </v>
      </c>
      <c r="D13" s="16" t="s">
        <v>20</v>
      </c>
      <c r="E13" s="27">
        <v>3335888177</v>
      </c>
      <c r="F13" t="s">
        <v>26</v>
      </c>
    </row>
    <row r="14" spans="1:6" ht="18" x14ac:dyDescent="0.25">
      <c r="A14" s="22" t="str">
        <f>VLOOKUP(B14,'[1]LISTADO ATM'!$A$2:$C$821,3,0)</f>
        <v>NORTE</v>
      </c>
      <c r="B14" s="22">
        <v>712</v>
      </c>
      <c r="C14" s="22" t="str">
        <f>VLOOKUP(B14,'[1]LISTADO ATM'!$A$2:$B$821,2,0)</f>
        <v xml:space="preserve">ATM Oficina Imbert </v>
      </c>
      <c r="D14" s="16" t="s">
        <v>20</v>
      </c>
      <c r="E14" s="27">
        <v>3335888368</v>
      </c>
      <c r="F14" t="s">
        <v>26</v>
      </c>
    </row>
    <row r="15" spans="1:6" ht="18" x14ac:dyDescent="0.25">
      <c r="A15" s="22" t="str">
        <f>VLOOKUP(B15,'[1]LISTADO ATM'!$A$2:$C$821,3,0)</f>
        <v>ESTE</v>
      </c>
      <c r="B15" s="22">
        <v>838</v>
      </c>
      <c r="C15" s="22" t="str">
        <f>VLOOKUP(B15,'[1]LISTADO ATM'!$A$2:$B$821,2,0)</f>
        <v xml:space="preserve">ATM UNP Consuelo </v>
      </c>
      <c r="D15" s="16" t="s">
        <v>20</v>
      </c>
      <c r="E15" s="27">
        <v>3335889275</v>
      </c>
    </row>
    <row r="16" spans="1:6" ht="18" x14ac:dyDescent="0.25">
      <c r="A16" s="22" t="str">
        <f>VLOOKUP(B16,'[1]LISTADO ATM'!$A$2:$C$821,3,0)</f>
        <v>DISTRITO NACIONAL</v>
      </c>
      <c r="B16" s="22">
        <v>887</v>
      </c>
      <c r="C16" s="22" t="str">
        <f>VLOOKUP(B16,'[1]LISTADO ATM'!$A$2:$B$821,2,0)</f>
        <v>ATM S/M Bravo Los Proceres</v>
      </c>
      <c r="D16" s="16" t="s">
        <v>20</v>
      </c>
      <c r="E16" s="27">
        <v>3335889440</v>
      </c>
    </row>
    <row r="17" spans="1:6" ht="18" x14ac:dyDescent="0.25">
      <c r="A17" s="22" t="str">
        <f>VLOOKUP(B17,'[1]LISTADO ATM'!$A$2:$C$821,3,0)</f>
        <v>NORTE</v>
      </c>
      <c r="B17" s="22">
        <v>857</v>
      </c>
      <c r="C17" s="22" t="str">
        <f>VLOOKUP(B17,'[1]LISTADO ATM'!$A$2:$B$821,2,0)</f>
        <v xml:space="preserve">ATM Oficina Los Alamos </v>
      </c>
      <c r="D17" s="16" t="s">
        <v>20</v>
      </c>
      <c r="E17" s="27">
        <v>3335889837</v>
      </c>
      <c r="F17" t="s">
        <v>26</v>
      </c>
    </row>
    <row r="18" spans="1:6" ht="18" x14ac:dyDescent="0.25">
      <c r="A18" s="22" t="str">
        <f>VLOOKUP(B18,'[1]LISTADO ATM'!$A$2:$C$821,3,0)</f>
        <v>ESTE</v>
      </c>
      <c r="B18" s="22">
        <v>114</v>
      </c>
      <c r="C18" s="22" t="str">
        <f>VLOOKUP(B18,'[1]LISTADO ATM'!$A$2:$B$821,2,0)</f>
        <v xml:space="preserve">ATM Oficina Hato Mayor </v>
      </c>
      <c r="D18" s="16" t="s">
        <v>20</v>
      </c>
      <c r="E18" s="27">
        <v>3335889861</v>
      </c>
      <c r="F18" t="s">
        <v>26</v>
      </c>
    </row>
    <row r="19" spans="1:6" ht="18" x14ac:dyDescent="0.25">
      <c r="A19" s="22" t="str">
        <f>VLOOKUP(B19,'[1]LISTADO ATM'!$A$2:$C$821,3,0)</f>
        <v>DISTRITO NACIONAL</v>
      </c>
      <c r="B19" s="22">
        <v>14</v>
      </c>
      <c r="C19" s="22" t="str">
        <f>VLOOKUP(B19,'[1]LISTADO ATM'!$A$2:$B$821,2,0)</f>
        <v xml:space="preserve">ATM Oficina Aeropuerto Las Américas I </v>
      </c>
      <c r="D19" s="16" t="s">
        <v>20</v>
      </c>
      <c r="E19" s="27">
        <v>3335889873</v>
      </c>
    </row>
    <row r="20" spans="1:6" ht="18" x14ac:dyDescent="0.25">
      <c r="A20" s="22" t="str">
        <f>VLOOKUP(B20,'[1]LISTADO ATM'!$A$2:$C$821,3,0)</f>
        <v>DISTRITO NACIONAL</v>
      </c>
      <c r="B20" s="22">
        <v>836</v>
      </c>
      <c r="C20" s="22" t="str">
        <f>VLOOKUP(B20,'[1]LISTADO ATM'!$A$2:$B$821,2,0)</f>
        <v xml:space="preserve">ATM UNP Plaza Luperón </v>
      </c>
      <c r="D20" s="16" t="s">
        <v>20</v>
      </c>
      <c r="E20" s="27">
        <v>3335889891</v>
      </c>
    </row>
    <row r="21" spans="1:6" ht="18" x14ac:dyDescent="0.25">
      <c r="A21" s="22" t="str">
        <f>VLOOKUP(B21,'[1]LISTADO ATM'!$A$2:$C$821,3,0)</f>
        <v>DISTRITO NACIONAL</v>
      </c>
      <c r="B21" s="22">
        <v>13</v>
      </c>
      <c r="C21" s="22" t="str">
        <f>VLOOKUP(B21,'[1]LISTADO ATM'!$A$2:$B$821,2,0)</f>
        <v xml:space="preserve">ATM CDEEE </v>
      </c>
      <c r="D21" s="16" t="s">
        <v>20</v>
      </c>
      <c r="E21" s="27">
        <v>3335889910</v>
      </c>
    </row>
    <row r="22" spans="1:6" ht="18" x14ac:dyDescent="0.25">
      <c r="A22" s="22" t="str">
        <f>VLOOKUP(B22,'[1]LISTADO ATM'!$A$2:$C$821,3,0)</f>
        <v>DISTRITO NACIONAL</v>
      </c>
      <c r="B22" s="22">
        <v>354</v>
      </c>
      <c r="C22" s="22" t="str">
        <f>VLOOKUP(B22,'[1]LISTADO ATM'!$A$2:$B$821,2,0)</f>
        <v xml:space="preserve">ATM Oficina Núñez de Cáceres II </v>
      </c>
      <c r="D22" s="16" t="s">
        <v>20</v>
      </c>
      <c r="E22" s="27">
        <v>3335889836</v>
      </c>
      <c r="F22" t="s">
        <v>26</v>
      </c>
    </row>
    <row r="23" spans="1:6" ht="18" x14ac:dyDescent="0.25">
      <c r="A23" s="22" t="str">
        <f>VLOOKUP(B23,'[1]LISTADO ATM'!$A$2:$C$821,3,0)</f>
        <v>NORTE</v>
      </c>
      <c r="B23" s="22">
        <v>990</v>
      </c>
      <c r="C23" s="22" t="str">
        <f>VLOOKUP(B23,'[1]LISTADO ATM'!$A$2:$B$821,2,0)</f>
        <v xml:space="preserve">ATM Autoservicio Bonao II </v>
      </c>
      <c r="D23" s="16" t="s">
        <v>20</v>
      </c>
      <c r="E23" s="27">
        <v>3335890228</v>
      </c>
      <c r="F23" t="s">
        <v>26</v>
      </c>
    </row>
    <row r="24" spans="1:6" ht="18" x14ac:dyDescent="0.25">
      <c r="A24" s="22" t="str">
        <f>VLOOKUP(B24,'[1]LISTADO ATM'!$A$2:$C$821,3,0)</f>
        <v>NORTE</v>
      </c>
      <c r="B24" s="22">
        <v>736</v>
      </c>
      <c r="C24" s="22" t="str">
        <f>VLOOKUP(B24,'[1]LISTADO ATM'!$A$2:$B$821,2,0)</f>
        <v xml:space="preserve">ATM Oficina Puerto Plata I </v>
      </c>
      <c r="D24" s="16" t="s">
        <v>20</v>
      </c>
      <c r="E24" s="27">
        <v>3335889872</v>
      </c>
      <c r="F24" t="s">
        <v>26</v>
      </c>
    </row>
    <row r="25" spans="1:6" ht="18" x14ac:dyDescent="0.25">
      <c r="A25" s="22" t="str">
        <f>VLOOKUP(B25,'[1]LISTADO ATM'!$A$2:$C$821,3,0)</f>
        <v>DISTRITO NACIONAL</v>
      </c>
      <c r="B25" s="22">
        <v>823</v>
      </c>
      <c r="C25" s="22" t="str">
        <f>VLOOKUP(B25,'[1]LISTADO ATM'!$A$2:$B$821,2,0)</f>
        <v xml:space="preserve">ATM UNP El Carril (Haina) </v>
      </c>
      <c r="D25" s="16" t="s">
        <v>20</v>
      </c>
      <c r="E25" s="27">
        <v>3335889908</v>
      </c>
    </row>
    <row r="26" spans="1:6" ht="18" x14ac:dyDescent="0.25">
      <c r="A26" s="22" t="str">
        <f>VLOOKUP(B26,'[1]LISTADO ATM'!$A$2:$C$821,3,0)</f>
        <v>NORTE</v>
      </c>
      <c r="B26" s="22">
        <v>511</v>
      </c>
      <c r="C26" s="22" t="str">
        <f>VLOOKUP(B26,'[1]LISTADO ATM'!$A$2:$B$821,2,0)</f>
        <v xml:space="preserve">ATM UNP Río San Juan (Nagua) </v>
      </c>
      <c r="D26" s="16" t="s">
        <v>20</v>
      </c>
      <c r="E26" s="27">
        <v>3335889978</v>
      </c>
      <c r="F26" t="s">
        <v>26</v>
      </c>
    </row>
    <row r="27" spans="1:6" ht="18" x14ac:dyDescent="0.25">
      <c r="A27" s="22" t="str">
        <f>VLOOKUP(B27,'[1]LISTADO ATM'!$A$2:$C$821,3,0)</f>
        <v>DISTRITO NACIONAL</v>
      </c>
      <c r="B27" s="22">
        <v>507</v>
      </c>
      <c r="C27" s="22" t="str">
        <f>VLOOKUP(B27,'[1]LISTADO ATM'!$A$2:$B$821,2,0)</f>
        <v>ATM Estación Sigma Boca Chica</v>
      </c>
      <c r="D27" s="16" t="s">
        <v>20</v>
      </c>
      <c r="E27" s="27">
        <v>3335890219</v>
      </c>
    </row>
    <row r="28" spans="1:6" ht="18" x14ac:dyDescent="0.25">
      <c r="A28" s="22" t="str">
        <f>VLOOKUP(B28,'[1]LISTADO ATM'!$A$2:$C$821,3,0)</f>
        <v>DISTRITO NACIONAL</v>
      </c>
      <c r="B28" s="22">
        <v>422</v>
      </c>
      <c r="C28" s="22" t="str">
        <f>VLOOKUP(B28,'[1]LISTADO ATM'!$A$2:$B$821,2,0)</f>
        <v xml:space="preserve">ATM Olé Manoguayabo </v>
      </c>
      <c r="D28" s="16" t="s">
        <v>20</v>
      </c>
      <c r="E28" s="27">
        <v>3335888082</v>
      </c>
      <c r="F28" t="s">
        <v>26</v>
      </c>
    </row>
    <row r="29" spans="1:6" ht="18" x14ac:dyDescent="0.25">
      <c r="A29" s="22" t="str">
        <f>VLOOKUP(B29,'[1]LISTADO ATM'!$A$2:$C$821,3,0)</f>
        <v>DISTRITO NACIONAL</v>
      </c>
      <c r="B29" s="22">
        <v>387</v>
      </c>
      <c r="C29" s="22" t="str">
        <f>VLOOKUP(B29,'[1]LISTADO ATM'!$A$2:$B$821,2,0)</f>
        <v xml:space="preserve">ATM S/M La Cadena San Vicente de Paul </v>
      </c>
      <c r="D29" s="16" t="s">
        <v>20</v>
      </c>
      <c r="E29" s="27">
        <v>3335889463</v>
      </c>
    </row>
    <row r="30" spans="1:6" ht="18" x14ac:dyDescent="0.25">
      <c r="A30" s="22" t="str">
        <f>VLOOKUP(B30,'[1]LISTADO ATM'!$A$2:$C$821,3,0)</f>
        <v>NORTE</v>
      </c>
      <c r="B30" s="22">
        <v>635</v>
      </c>
      <c r="C30" s="22" t="str">
        <f>VLOOKUP(B30,'[1]LISTADO ATM'!$A$2:$B$821,2,0)</f>
        <v xml:space="preserve">ATM Zona Franca Tamboril </v>
      </c>
      <c r="D30" s="16" t="s">
        <v>20</v>
      </c>
      <c r="E30" s="27">
        <v>3335889656</v>
      </c>
      <c r="F30" t="s">
        <v>26</v>
      </c>
    </row>
    <row r="31" spans="1:6" ht="18" x14ac:dyDescent="0.25">
      <c r="A31" s="22" t="str">
        <f>VLOOKUP(B31,'[1]LISTADO ATM'!$A$2:$C$821,3,0)</f>
        <v>DISTRITO NACIONAL</v>
      </c>
      <c r="B31" s="22">
        <v>701</v>
      </c>
      <c r="C31" s="22" t="str">
        <f>VLOOKUP(B31,'[1]LISTADO ATM'!$A$2:$B$821,2,0)</f>
        <v>ATM Autoservicio Los Alcarrizos</v>
      </c>
      <c r="D31" s="16" t="s">
        <v>20</v>
      </c>
      <c r="E31" s="27">
        <v>3335889665</v>
      </c>
      <c r="F31" t="s">
        <v>26</v>
      </c>
    </row>
    <row r="32" spans="1:6" ht="18" x14ac:dyDescent="0.25">
      <c r="A32" s="22" t="str">
        <f>VLOOKUP(B32,'[1]LISTADO ATM'!$A$2:$C$821,3,0)</f>
        <v>SUR</v>
      </c>
      <c r="B32" s="22">
        <v>84</v>
      </c>
      <c r="C32" s="22" t="str">
        <f>VLOOKUP(B32,'[1]LISTADO ATM'!$A$2:$B$821,2,0)</f>
        <v xml:space="preserve">ATM Oficina Multicentro Sirena San Cristóbal </v>
      </c>
      <c r="D32" s="16" t="s">
        <v>20</v>
      </c>
      <c r="E32" s="27">
        <v>3335889682</v>
      </c>
    </row>
    <row r="33" spans="1:6" ht="18" x14ac:dyDescent="0.25">
      <c r="A33" s="22" t="str">
        <f>VLOOKUP(B33,'[1]LISTADO ATM'!$A$2:$C$821,3,0)</f>
        <v>DISTRITO NACIONAL</v>
      </c>
      <c r="B33" s="22">
        <v>23</v>
      </c>
      <c r="C33" s="22" t="str">
        <f>VLOOKUP(B33,'[1]LISTADO ATM'!$A$2:$B$821,2,0)</f>
        <v xml:space="preserve">ATM Oficina México </v>
      </c>
      <c r="D33" s="16" t="s">
        <v>20</v>
      </c>
      <c r="E33" s="27">
        <v>3335889791</v>
      </c>
      <c r="F33" t="s">
        <v>26</v>
      </c>
    </row>
    <row r="34" spans="1:6" ht="18" x14ac:dyDescent="0.25">
      <c r="A34" s="22" t="str">
        <f>VLOOKUP(B34,'[1]LISTADO ATM'!$A$2:$C$821,3,0)</f>
        <v>NORTE</v>
      </c>
      <c r="B34" s="22">
        <v>283</v>
      </c>
      <c r="C34" s="22" t="str">
        <f>VLOOKUP(B34,'[1]LISTADO ATM'!$A$2:$B$821,2,0)</f>
        <v xml:space="preserve">ATM Oficina Nibaje </v>
      </c>
      <c r="D34" s="16" t="s">
        <v>20</v>
      </c>
      <c r="E34" s="27">
        <v>3335889793</v>
      </c>
      <c r="F34" t="s">
        <v>26</v>
      </c>
    </row>
    <row r="35" spans="1:6" ht="18" x14ac:dyDescent="0.25">
      <c r="A35" s="22" t="str">
        <f>VLOOKUP(B35,'[1]LISTADO ATM'!$A$2:$C$821,3,0)</f>
        <v>NORTE</v>
      </c>
      <c r="B35" s="22">
        <v>198</v>
      </c>
      <c r="C35" s="22" t="str">
        <f>VLOOKUP(B35,'[1]LISTADO ATM'!$A$2:$B$821,2,0)</f>
        <v xml:space="preserve">ATM Almacenes El Encanto  (Santiago) </v>
      </c>
      <c r="D35" s="16" t="s">
        <v>20</v>
      </c>
      <c r="E35" s="27">
        <v>3335889795</v>
      </c>
      <c r="F35" t="s">
        <v>26</v>
      </c>
    </row>
    <row r="36" spans="1:6" ht="18" x14ac:dyDescent="0.25">
      <c r="A36" s="22" t="str">
        <f>VLOOKUP(B36,'[1]LISTADO ATM'!$A$2:$C$821,3,0)</f>
        <v>SUR</v>
      </c>
      <c r="B36" s="22">
        <v>89</v>
      </c>
      <c r="C36" s="22" t="str">
        <f>VLOOKUP(B36,'[1]LISTADO ATM'!$A$2:$B$821,2,0)</f>
        <v xml:space="preserve">ATM UNP El Cercado (San Juan) </v>
      </c>
      <c r="D36" s="16" t="s">
        <v>20</v>
      </c>
      <c r="E36" s="27">
        <v>3335890223</v>
      </c>
      <c r="F36" t="s">
        <v>26</v>
      </c>
    </row>
    <row r="37" spans="1:6" ht="18" x14ac:dyDescent="0.25">
      <c r="A37" s="22" t="str">
        <f>VLOOKUP(B37,'[1]LISTADO ATM'!$A$2:$C$821,3,0)</f>
        <v>DISTRITO NACIONAL</v>
      </c>
      <c r="B37" s="22">
        <v>139</v>
      </c>
      <c r="C37" s="22" t="str">
        <f>VLOOKUP(B37,'[1]LISTADO ATM'!$A$2:$B$821,2,0)</f>
        <v xml:space="preserve">ATM Oficina Plaza Lama Zona Oriental I </v>
      </c>
      <c r="D37" s="16" t="s">
        <v>20</v>
      </c>
      <c r="E37" s="27">
        <v>3335890429</v>
      </c>
    </row>
    <row r="38" spans="1:6" ht="18" x14ac:dyDescent="0.25">
      <c r="A38" s="22" t="str">
        <f>VLOOKUP(B38,'[1]LISTADO ATM'!$A$2:$C$821,3,0)</f>
        <v>ESTE</v>
      </c>
      <c r="B38" s="22">
        <v>608</v>
      </c>
      <c r="C38" s="22" t="str">
        <f>VLOOKUP(B38,'[1]LISTADO ATM'!$A$2:$B$821,2,0)</f>
        <v xml:space="preserve">ATM Oficina Jumbo (San Pedro) </v>
      </c>
      <c r="D38" s="16" t="s">
        <v>20</v>
      </c>
      <c r="E38" s="27">
        <v>3335890649</v>
      </c>
    </row>
    <row r="39" spans="1:6" ht="18" x14ac:dyDescent="0.25">
      <c r="A39" s="22" t="str">
        <f>VLOOKUP(B39,'[1]LISTADO ATM'!$A$2:$C$821,3,0)</f>
        <v>DISTRITO NACIONAL</v>
      </c>
      <c r="B39" s="22">
        <v>300</v>
      </c>
      <c r="C39" s="22" t="str">
        <f>VLOOKUP(B39,'[1]LISTADO ATM'!$A$2:$B$821,2,0)</f>
        <v xml:space="preserve">ATM S/M Aprezio Los Guaricanos </v>
      </c>
      <c r="D39" s="16" t="s">
        <v>20</v>
      </c>
      <c r="E39" s="27">
        <v>3335890651</v>
      </c>
    </row>
    <row r="40" spans="1:6" ht="18" x14ac:dyDescent="0.25">
      <c r="A40" s="22" t="str">
        <f>VLOOKUP(B40,'[1]LISTADO ATM'!$A$2:$C$821,3,0)</f>
        <v>DISTRITO NACIONAL</v>
      </c>
      <c r="B40" s="22">
        <v>577</v>
      </c>
      <c r="C40" s="22" t="str">
        <f>VLOOKUP(B40,'[1]LISTADO ATM'!$A$2:$B$821,2,0)</f>
        <v xml:space="preserve">ATM Olé Ave. Duarte </v>
      </c>
      <c r="D40" s="16" t="s">
        <v>20</v>
      </c>
      <c r="E40" s="27">
        <v>3335888129</v>
      </c>
      <c r="F40" t="s">
        <v>26</v>
      </c>
    </row>
    <row r="41" spans="1:6" ht="18" x14ac:dyDescent="0.25">
      <c r="A41" s="22" t="str">
        <f>VLOOKUP(B41,'[1]LISTADO ATM'!$A$2:$C$821,3,0)</f>
        <v>DISTRITO NACIONAL</v>
      </c>
      <c r="B41" s="22">
        <v>949</v>
      </c>
      <c r="C41" s="22" t="str">
        <f>VLOOKUP(B41,'[1]LISTADO ATM'!$A$2:$B$821,2,0)</f>
        <v xml:space="preserve">ATM S/M Bravo San Isidro Coral Mall </v>
      </c>
      <c r="D41" s="16" t="s">
        <v>20</v>
      </c>
      <c r="E41" s="27">
        <v>3335889876</v>
      </c>
    </row>
    <row r="42" spans="1:6" ht="18" x14ac:dyDescent="0.25">
      <c r="A42" s="22" t="str">
        <f>VLOOKUP(B42,'[1]LISTADO ATM'!$A$2:$C$821,3,0)</f>
        <v>SUR</v>
      </c>
      <c r="B42" s="22">
        <v>699</v>
      </c>
      <c r="C42" s="22" t="str">
        <f>VLOOKUP(B42,'[1]LISTADO ATM'!$A$2:$B$821,2,0)</f>
        <v>ATM S/M Bravo Bani</v>
      </c>
      <c r="D42" s="16" t="s">
        <v>20</v>
      </c>
      <c r="E42" s="27">
        <v>3335889884</v>
      </c>
      <c r="F42" t="s">
        <v>26</v>
      </c>
    </row>
    <row r="43" spans="1:6" ht="18" x14ac:dyDescent="0.25">
      <c r="A43" s="22" t="str">
        <f>VLOOKUP(B43,'[1]LISTADO ATM'!$A$2:$C$821,3,0)</f>
        <v>DISTRITO NACIONAL</v>
      </c>
      <c r="B43" s="22">
        <v>721</v>
      </c>
      <c r="C43" s="22" t="str">
        <f>VLOOKUP(B43,'[1]LISTADO ATM'!$A$2:$B$821,2,0)</f>
        <v xml:space="preserve">ATM Oficina Charles de Gaulle II </v>
      </c>
      <c r="D43" s="16" t="s">
        <v>20</v>
      </c>
      <c r="E43" s="27">
        <v>3335890640</v>
      </c>
      <c r="F43" t="s">
        <v>26</v>
      </c>
    </row>
    <row r="44" spans="1:6" ht="18" x14ac:dyDescent="0.25">
      <c r="A44" s="22" t="str">
        <f>VLOOKUP(B44,'[1]LISTADO ATM'!$A$2:$C$821,3,0)</f>
        <v>NORTE</v>
      </c>
      <c r="B44" s="22">
        <v>987</v>
      </c>
      <c r="C44" s="22" t="str">
        <f>VLOOKUP(B44,'[1]LISTADO ATM'!$A$2:$B$821,2,0)</f>
        <v xml:space="preserve">ATM S/M Jumbo (Moca) </v>
      </c>
      <c r="D44" s="16" t="s">
        <v>20</v>
      </c>
      <c r="E44" s="27">
        <v>3335890882</v>
      </c>
      <c r="F44" t="s">
        <v>26</v>
      </c>
    </row>
    <row r="45" spans="1:6" ht="18" x14ac:dyDescent="0.25">
      <c r="A45" s="22" t="str">
        <f>VLOOKUP(B45,'[1]LISTADO ATM'!$A$2:$C$821,3,0)</f>
        <v>ESTE</v>
      </c>
      <c r="B45" s="22">
        <v>385</v>
      </c>
      <c r="C45" s="22" t="str">
        <f>VLOOKUP(B45,'[1]LISTADO ATM'!$A$2:$B$821,2,0)</f>
        <v xml:space="preserve">ATM Plaza Verón I </v>
      </c>
      <c r="D45" s="16" t="s">
        <v>20</v>
      </c>
      <c r="E45" s="27">
        <v>3335890871</v>
      </c>
    </row>
    <row r="46" spans="1:6" ht="18" x14ac:dyDescent="0.25">
      <c r="A46" s="22" t="str">
        <f>VLOOKUP(B46,'[1]LISTADO ATM'!$A$2:$C$821,3,0)</f>
        <v>DISTRITO NACIONAL</v>
      </c>
      <c r="B46" s="22">
        <v>993</v>
      </c>
      <c r="C46" s="22" t="str">
        <f>VLOOKUP(B46,'[1]LISTADO ATM'!$A$2:$B$821,2,0)</f>
        <v xml:space="preserve">ATM Centro Medico Integral II </v>
      </c>
      <c r="D46" s="16" t="s">
        <v>20</v>
      </c>
      <c r="E46" s="27">
        <v>3335890831</v>
      </c>
    </row>
    <row r="47" spans="1:6" ht="18" x14ac:dyDescent="0.25">
      <c r="A47" s="22" t="str">
        <f>VLOOKUP(B47,'[1]LISTADO ATM'!$A$2:$C$821,3,0)</f>
        <v>NORTE</v>
      </c>
      <c r="B47" s="22">
        <v>129</v>
      </c>
      <c r="C47" s="22" t="str">
        <f>VLOOKUP(B47,'[1]LISTADO ATM'!$A$2:$B$821,2,0)</f>
        <v xml:space="preserve">ATM Multicentro La Sirena (Santiago) </v>
      </c>
      <c r="D47" s="16" t="s">
        <v>20</v>
      </c>
      <c r="E47" s="27">
        <v>3335890656</v>
      </c>
      <c r="F47" t="s">
        <v>26</v>
      </c>
    </row>
    <row r="48" spans="1:6" ht="18" x14ac:dyDescent="0.25">
      <c r="A48" s="22" t="str">
        <f>VLOOKUP(B48,'[1]LISTADO ATM'!$A$2:$C$821,3,0)</f>
        <v>DISTRITO NACIONAL</v>
      </c>
      <c r="B48" s="22">
        <v>409</v>
      </c>
      <c r="C48" s="22" t="str">
        <f>VLOOKUP(B48,'[1]LISTADO ATM'!$A$2:$B$821,2,0)</f>
        <v xml:space="preserve">ATM Oficina Las Palmas de Herrera I </v>
      </c>
      <c r="D48" s="16" t="s">
        <v>20</v>
      </c>
      <c r="E48" s="27">
        <v>3335889174</v>
      </c>
    </row>
    <row r="49" spans="1:6" ht="18" x14ac:dyDescent="0.25">
      <c r="A49" s="22" t="str">
        <f>VLOOKUP(B49,'[1]LISTADO ATM'!$A$2:$C$821,3,0)</f>
        <v>NORTE</v>
      </c>
      <c r="B49" s="22">
        <v>282</v>
      </c>
      <c r="C49" s="22" t="str">
        <f>VLOOKUP(B49,'[1]LISTADO ATM'!$A$2:$B$821,2,0)</f>
        <v xml:space="preserve">ATM Autobanco Nibaje </v>
      </c>
      <c r="D49" s="16" t="s">
        <v>20</v>
      </c>
      <c r="E49" s="27">
        <v>3335889646</v>
      </c>
      <c r="F49" t="s">
        <v>26</v>
      </c>
    </row>
    <row r="50" spans="1:6" ht="18" x14ac:dyDescent="0.25">
      <c r="A50" s="22" t="str">
        <f>VLOOKUP(B50,'[1]LISTADO ATM'!$A$2:$C$821,3,0)</f>
        <v>DISTRITO NACIONAL</v>
      </c>
      <c r="B50" s="22">
        <v>713</v>
      </c>
      <c r="C50" s="22" t="str">
        <f>VLOOKUP(B50,'[1]LISTADO ATM'!$A$2:$B$821,2,0)</f>
        <v xml:space="preserve">ATM Oficina Las Américas </v>
      </c>
      <c r="D50" s="16" t="s">
        <v>20</v>
      </c>
      <c r="E50" s="27">
        <v>3335890896</v>
      </c>
    </row>
    <row r="51" spans="1:6" ht="18" x14ac:dyDescent="0.25">
      <c r="A51" s="22" t="str">
        <f>VLOOKUP(B51,'[1]LISTADO ATM'!$A$2:$C$821,3,0)</f>
        <v>DISTRITO NACIONAL</v>
      </c>
      <c r="B51" s="22">
        <v>563</v>
      </c>
      <c r="C51" s="22" t="str">
        <f>VLOOKUP(B51,'[1]LISTADO ATM'!$A$2:$B$821,2,0)</f>
        <v xml:space="preserve">ATM Base Aérea San Isidro </v>
      </c>
      <c r="D51" s="16" t="s">
        <v>20</v>
      </c>
      <c r="E51" s="27">
        <v>3335887230</v>
      </c>
      <c r="F51" t="s">
        <v>26</v>
      </c>
    </row>
    <row r="52" spans="1:6" ht="18" x14ac:dyDescent="0.25">
      <c r="A52" s="22" t="str">
        <f>VLOOKUP(B52,'[1]LISTADO ATM'!$A$2:$C$821,3,0)</f>
        <v>DISTRITO NACIONAL</v>
      </c>
      <c r="B52" s="22">
        <v>735</v>
      </c>
      <c r="C52" s="22" t="str">
        <f>VLOOKUP(B52,'[1]LISTADO ATM'!$A$2:$B$821,2,0)</f>
        <v xml:space="preserve">ATM Oficina Independencia II  </v>
      </c>
      <c r="D52" s="16" t="s">
        <v>20</v>
      </c>
      <c r="E52" s="25">
        <v>3335891007</v>
      </c>
      <c r="F52" t="s">
        <v>26</v>
      </c>
    </row>
    <row r="53" spans="1:6" ht="18" x14ac:dyDescent="0.25">
      <c r="A53" s="22" t="e">
        <f>VLOOKUP(B53,'[1]LISTADO ATM'!$A$2:$C$821,3,0)</f>
        <v>#N/A</v>
      </c>
      <c r="B53" s="22"/>
      <c r="C53" s="22" t="e">
        <f>VLOOKUP(B53,'[1]LISTADO ATM'!$A$2:$B$821,2,0)</f>
        <v>#N/A</v>
      </c>
      <c r="D53" s="16" t="s">
        <v>20</v>
      </c>
      <c r="E53" s="27"/>
    </row>
    <row r="54" spans="1:6" ht="18" x14ac:dyDescent="0.25">
      <c r="A54" s="22" t="e">
        <f>VLOOKUP(B54,'[1]LISTADO ATM'!$A$2:$C$821,3,0)</f>
        <v>#N/A</v>
      </c>
      <c r="B54" s="22"/>
      <c r="C54" s="22" t="e">
        <f>VLOOKUP(B54,'[1]LISTADO ATM'!$A$2:$B$821,2,0)</f>
        <v>#N/A</v>
      </c>
      <c r="D54" s="16" t="s">
        <v>20</v>
      </c>
      <c r="E54" s="27"/>
    </row>
    <row r="55" spans="1:6" ht="18.75" thickBot="1" x14ac:dyDescent="0.3">
      <c r="A55" s="3" t="s">
        <v>11</v>
      </c>
      <c r="B55" s="30">
        <f>COUNT(B9:B54)</f>
        <v>44</v>
      </c>
      <c r="C55" s="68"/>
      <c r="D55" s="69"/>
      <c r="E55" s="70"/>
    </row>
    <row r="56" spans="1:6" x14ac:dyDescent="0.25">
      <c r="B56" s="5"/>
      <c r="E56" s="5"/>
    </row>
    <row r="57" spans="1:6" ht="18" x14ac:dyDescent="0.25">
      <c r="A57" s="65" t="s">
        <v>16</v>
      </c>
      <c r="B57" s="66"/>
      <c r="C57" s="66"/>
      <c r="D57" s="66"/>
      <c r="E57" s="67"/>
    </row>
    <row r="58" spans="1:6" ht="18" x14ac:dyDescent="0.25">
      <c r="A58" s="2" t="s">
        <v>5</v>
      </c>
      <c r="B58" s="2" t="s">
        <v>6</v>
      </c>
      <c r="C58" s="2" t="s">
        <v>7</v>
      </c>
      <c r="D58" s="2" t="s">
        <v>8</v>
      </c>
      <c r="E58" s="2" t="s">
        <v>9</v>
      </c>
    </row>
    <row r="59" spans="1:6" ht="18" x14ac:dyDescent="0.25">
      <c r="A59" s="22" t="str">
        <f>VLOOKUP(B59,'[1]LISTADO ATM'!$A$2:$C$821,3,0)</f>
        <v>NORTE</v>
      </c>
      <c r="B59" s="22">
        <v>304</v>
      </c>
      <c r="C59" s="25" t="str">
        <f>VLOOKUP(B59,'[1]LISTADO ATM'!$A$2:$B$821,2,0)</f>
        <v xml:space="preserve">ATM Multicentro La Sirena Estrella Sadhala </v>
      </c>
      <c r="D59" s="16" t="s">
        <v>19</v>
      </c>
      <c r="E59" s="25">
        <v>3335889869</v>
      </c>
      <c r="F59" t="s">
        <v>26</v>
      </c>
    </row>
    <row r="60" spans="1:6" ht="18" x14ac:dyDescent="0.25">
      <c r="A60" s="22" t="str">
        <f>VLOOKUP(B60,'[1]LISTADO ATM'!$A$2:$C$821,3,0)</f>
        <v>DISTRITO NACIONAL</v>
      </c>
      <c r="B60" s="22">
        <v>231</v>
      </c>
      <c r="C60" s="25" t="str">
        <f>VLOOKUP(B60,'[1]LISTADO ATM'!$A$2:$B$821,2,0)</f>
        <v xml:space="preserve">ATM Oficina Zona Oriental </v>
      </c>
      <c r="D60" s="16" t="s">
        <v>19</v>
      </c>
      <c r="E60" s="25">
        <v>3335889834</v>
      </c>
      <c r="F60" t="s">
        <v>26</v>
      </c>
    </row>
    <row r="61" spans="1:6" ht="18" x14ac:dyDescent="0.25">
      <c r="A61" s="22" t="str">
        <f>VLOOKUP(B61,'[1]LISTADO ATM'!$A$2:$C$821,3,0)</f>
        <v>NORTE</v>
      </c>
      <c r="B61" s="22">
        <v>291</v>
      </c>
      <c r="C61" s="25" t="str">
        <f>VLOOKUP(B61,'[1]LISTADO ATM'!$A$2:$B$821,2,0)</f>
        <v xml:space="preserve">ATM S/M Jumbo Las Colinas </v>
      </c>
      <c r="D61" s="16" t="s">
        <v>19</v>
      </c>
      <c r="E61" s="25">
        <v>3335889870</v>
      </c>
      <c r="F61" t="s">
        <v>26</v>
      </c>
    </row>
    <row r="62" spans="1:6" ht="18" x14ac:dyDescent="0.25">
      <c r="A62" s="22" t="str">
        <f>VLOOKUP(B62,'[1]LISTADO ATM'!$A$2:$C$821,3,0)</f>
        <v>NORTE</v>
      </c>
      <c r="B62" s="22">
        <v>307</v>
      </c>
      <c r="C62" s="25" t="str">
        <f>VLOOKUP(B62,'[1]LISTADO ATM'!$A$2:$B$821,2,0)</f>
        <v>ATM Oficina Nagua II</v>
      </c>
      <c r="D62" s="16" t="s">
        <v>19</v>
      </c>
      <c r="E62" s="25">
        <v>3335889855</v>
      </c>
      <c r="F62" t="s">
        <v>26</v>
      </c>
    </row>
    <row r="63" spans="1:6" ht="18" x14ac:dyDescent="0.25">
      <c r="A63" s="22" t="str">
        <f>VLOOKUP(B63,'[1]LISTADO ATM'!$A$2:$C$821,3,0)</f>
        <v>DISTRITO NACIONAL</v>
      </c>
      <c r="B63" s="22">
        <v>391</v>
      </c>
      <c r="C63" s="25" t="str">
        <f>VLOOKUP(B63,'[1]LISTADO ATM'!$A$2:$B$821,2,0)</f>
        <v xml:space="preserve">ATM S/M Jumbo Luperón </v>
      </c>
      <c r="D63" s="16" t="s">
        <v>19</v>
      </c>
      <c r="E63" s="25">
        <v>3335889852</v>
      </c>
    </row>
    <row r="64" spans="1:6" ht="18" x14ac:dyDescent="0.25">
      <c r="A64" s="22" t="e">
        <f>VLOOKUP(B64,'[1]LISTADO ATM'!$A$2:$C$821,3,0)</f>
        <v>#N/A</v>
      </c>
      <c r="B64" s="22"/>
      <c r="C64" s="25" t="e">
        <f>VLOOKUP(B64,'[1]LISTADO ATM'!$A$2:$B$821,2,0)</f>
        <v>#N/A</v>
      </c>
      <c r="D64" s="16" t="s">
        <v>19</v>
      </c>
      <c r="E64" s="27"/>
    </row>
    <row r="65" spans="1:6" ht="18" x14ac:dyDescent="0.25">
      <c r="A65" s="22" t="e">
        <f>VLOOKUP(B65,'[1]LISTADO ATM'!$A$2:$C$821,3,0)</f>
        <v>#N/A</v>
      </c>
      <c r="B65" s="22"/>
      <c r="C65" s="25" t="e">
        <f>VLOOKUP(B65,'[1]LISTADO ATM'!$A$2:$B$821,2,0)</f>
        <v>#N/A</v>
      </c>
      <c r="D65" s="16" t="s">
        <v>19</v>
      </c>
      <c r="E65" s="27"/>
    </row>
    <row r="66" spans="1:6" ht="18" x14ac:dyDescent="0.25">
      <c r="A66" s="22" t="e">
        <f>VLOOKUP(B66,'[1]LISTADO ATM'!$A$2:$C$821,3,0)</f>
        <v>#N/A</v>
      </c>
      <c r="B66" s="22"/>
      <c r="C66" s="25" t="e">
        <f>VLOOKUP(B66,'[1]LISTADO ATM'!$A$2:$B$821,2,0)</f>
        <v>#N/A</v>
      </c>
      <c r="D66" s="16" t="s">
        <v>19</v>
      </c>
      <c r="E66" s="27"/>
    </row>
    <row r="67" spans="1:6" ht="18" x14ac:dyDescent="0.25">
      <c r="A67" s="22" t="e">
        <f>VLOOKUP(B67,'[1]LISTADO ATM'!$A$2:$C$821,3,0)</f>
        <v>#N/A</v>
      </c>
      <c r="B67" s="22"/>
      <c r="C67" s="25" t="e">
        <f>VLOOKUP(B67,'[1]LISTADO ATM'!$A$2:$B$821,2,0)</f>
        <v>#N/A</v>
      </c>
      <c r="D67" s="16" t="s">
        <v>19</v>
      </c>
      <c r="E67" s="27"/>
    </row>
    <row r="68" spans="1:6" ht="18" x14ac:dyDescent="0.25">
      <c r="A68" s="22" t="e">
        <f>VLOOKUP(B68,'[1]LISTADO ATM'!$A$2:$C$821,3,0)</f>
        <v>#N/A</v>
      </c>
      <c r="B68" s="22"/>
      <c r="C68" s="25" t="e">
        <f>VLOOKUP(B68,'[1]LISTADO ATM'!$A$2:$B$821,2,0)</f>
        <v>#N/A</v>
      </c>
      <c r="D68" s="16" t="s">
        <v>19</v>
      </c>
      <c r="E68" s="27"/>
    </row>
    <row r="69" spans="1:6" ht="18.75" thickBot="1" x14ac:dyDescent="0.3">
      <c r="A69" s="3" t="s">
        <v>11</v>
      </c>
      <c r="B69" s="30">
        <f>COUNT(B59:B68)</f>
        <v>5</v>
      </c>
      <c r="C69" s="56"/>
      <c r="D69" s="57"/>
      <c r="E69" s="58"/>
    </row>
    <row r="70" spans="1:6" ht="15.75" thickBot="1" x14ac:dyDescent="0.3">
      <c r="B70" s="5"/>
      <c r="E70" s="5"/>
    </row>
    <row r="71" spans="1:6" ht="18.75" thickBot="1" x14ac:dyDescent="0.3">
      <c r="A71" s="48" t="s">
        <v>14</v>
      </c>
      <c r="B71" s="49"/>
      <c r="C71" s="49"/>
      <c r="D71" s="49"/>
      <c r="E71" s="50"/>
    </row>
    <row r="72" spans="1:6" ht="18" x14ac:dyDescent="0.25">
      <c r="A72" s="2" t="s">
        <v>5</v>
      </c>
      <c r="B72" s="2" t="s">
        <v>6</v>
      </c>
      <c r="C72" s="2" t="s">
        <v>7</v>
      </c>
      <c r="D72" s="2" t="s">
        <v>8</v>
      </c>
      <c r="E72" s="2" t="s">
        <v>9</v>
      </c>
    </row>
    <row r="73" spans="1:6" ht="18" x14ac:dyDescent="0.25">
      <c r="A73" s="41" t="str">
        <f>VLOOKUP(B73,'[1]LISTADO ATM'!$A$2:$C$821,3,0)</f>
        <v>ESTE</v>
      </c>
      <c r="B73" s="22">
        <v>429</v>
      </c>
      <c r="C73" s="22" t="str">
        <f>VLOOKUP(B73,'[1]LISTADO ATM'!$A$2:$B$821,2,0)</f>
        <v xml:space="preserve">ATM Oficina Jumbo La Romana </v>
      </c>
      <c r="D73" s="15" t="s">
        <v>10</v>
      </c>
      <c r="E73" s="27">
        <v>3335890453</v>
      </c>
    </row>
    <row r="74" spans="1:6" ht="18" x14ac:dyDescent="0.25">
      <c r="A74" s="41" t="str">
        <f>VLOOKUP(B74,'[1]LISTADO ATM'!$A$2:$C$821,3,0)</f>
        <v>SUR</v>
      </c>
      <c r="B74" s="22">
        <v>750</v>
      </c>
      <c r="C74" s="22" t="str">
        <f>VLOOKUP(B74,'[1]LISTADO ATM'!$A$2:$B$821,2,0)</f>
        <v xml:space="preserve">ATM UNP Duvergé </v>
      </c>
      <c r="D74" s="15" t="s">
        <v>10</v>
      </c>
      <c r="E74" s="27">
        <v>3335890519</v>
      </c>
    </row>
    <row r="75" spans="1:6" ht="18" x14ac:dyDescent="0.25">
      <c r="A75" s="41" t="str">
        <f>VLOOKUP(B75,'[1]LISTADO ATM'!$A$2:$C$821,3,0)</f>
        <v>DISTRITO NACIONAL</v>
      </c>
      <c r="B75" s="22">
        <v>234</v>
      </c>
      <c r="C75" s="22" t="str">
        <f>VLOOKUP(B75,'[1]LISTADO ATM'!$A$2:$B$821,2,0)</f>
        <v xml:space="preserve">ATM Oficina Boca Chica I </v>
      </c>
      <c r="D75" s="15" t="s">
        <v>10</v>
      </c>
      <c r="E75" s="27">
        <v>3335890531</v>
      </c>
      <c r="F75" t="s">
        <v>25</v>
      </c>
    </row>
    <row r="76" spans="1:6" ht="18" x14ac:dyDescent="0.25">
      <c r="A76" s="41" t="str">
        <f>VLOOKUP(B76,'[1]LISTADO ATM'!$A$2:$C$821,3,0)</f>
        <v>DISTRITO NACIONAL</v>
      </c>
      <c r="B76" s="22">
        <v>169</v>
      </c>
      <c r="C76" s="22" t="str">
        <f>VLOOKUP(B76,'[1]LISTADO ATM'!$A$2:$B$821,2,0)</f>
        <v xml:space="preserve">ATM Oficina Caonabo </v>
      </c>
      <c r="D76" s="15" t="s">
        <v>10</v>
      </c>
      <c r="E76" s="27">
        <v>3335890849</v>
      </c>
    </row>
    <row r="77" spans="1:6" ht="18" x14ac:dyDescent="0.25">
      <c r="A77" s="41" t="str">
        <f>VLOOKUP(B77,'[1]LISTADO ATM'!$A$2:$C$821,3,0)</f>
        <v>SUR</v>
      </c>
      <c r="B77" s="22">
        <v>767</v>
      </c>
      <c r="C77" s="22" t="str">
        <f>VLOOKUP(B77,'[1]LISTADO ATM'!$A$2:$B$821,2,0)</f>
        <v xml:space="preserve">ATM S/M Diverso (Azua) </v>
      </c>
      <c r="D77" s="15" t="s">
        <v>10</v>
      </c>
      <c r="E77" s="27">
        <v>3335890859</v>
      </c>
      <c r="F77" t="s">
        <v>25</v>
      </c>
    </row>
    <row r="78" spans="1:6" ht="18" x14ac:dyDescent="0.25">
      <c r="A78" s="41" t="str">
        <f>VLOOKUP(B78,'[1]LISTADO ATM'!$A$2:$C$821,3,0)</f>
        <v>NORTE</v>
      </c>
      <c r="B78" s="22">
        <v>431</v>
      </c>
      <c r="C78" s="22" t="str">
        <f>VLOOKUP(B78,'[1]LISTADO ATM'!$A$2:$B$821,2,0)</f>
        <v xml:space="preserve">ATM Autoservicio Sol (Santiago) </v>
      </c>
      <c r="D78" s="15" t="s">
        <v>10</v>
      </c>
      <c r="E78" s="27">
        <v>3335890887</v>
      </c>
      <c r="F78" t="s">
        <v>25</v>
      </c>
    </row>
    <row r="79" spans="1:6" ht="18" x14ac:dyDescent="0.25">
      <c r="A79" s="41" t="str">
        <f>VLOOKUP(B79,'[1]LISTADO ATM'!$A$2:$C$821,3,0)</f>
        <v>NORTE</v>
      </c>
      <c r="B79" s="22">
        <v>969</v>
      </c>
      <c r="C79" s="22" t="str">
        <f>VLOOKUP(B79,'[1]LISTADO ATM'!$A$2:$B$821,2,0)</f>
        <v xml:space="preserve">ATM Oficina El Sol I (Santiago) </v>
      </c>
      <c r="D79" s="15" t="s">
        <v>10</v>
      </c>
      <c r="E79" s="27">
        <v>3335890971</v>
      </c>
      <c r="F79" t="s">
        <v>25</v>
      </c>
    </row>
    <row r="80" spans="1:6" ht="18" x14ac:dyDescent="0.25">
      <c r="A80" s="41" t="str">
        <f>VLOOKUP(B80,'[1]LISTADO ATM'!$A$2:$C$821,3,0)</f>
        <v>DISTRITO NACIONAL</v>
      </c>
      <c r="B80" s="22">
        <v>162</v>
      </c>
      <c r="C80" s="22" t="str">
        <f>VLOOKUP(B80,'[1]LISTADO ATM'!$A$2:$B$821,2,0)</f>
        <v xml:space="preserve">ATM Oficina Tiradentes I </v>
      </c>
      <c r="D80" s="15" t="s">
        <v>10</v>
      </c>
      <c r="E80" s="27">
        <v>3335891051</v>
      </c>
    </row>
    <row r="81" spans="1:6" ht="18" x14ac:dyDescent="0.25">
      <c r="A81" s="41" t="str">
        <f>VLOOKUP(B81,'[1]LISTADO ATM'!$A$2:$C$821,3,0)</f>
        <v>ESTE</v>
      </c>
      <c r="B81" s="22">
        <v>631</v>
      </c>
      <c r="C81" s="22" t="str">
        <f>VLOOKUP(B81,'[1]LISTADO ATM'!$A$2:$B$821,2,0)</f>
        <v xml:space="preserve">ATM ASOCODEQUI (San Pedro) </v>
      </c>
      <c r="D81" s="15" t="s">
        <v>10</v>
      </c>
      <c r="E81" s="27">
        <v>3335891056</v>
      </c>
      <c r="F81" t="s">
        <v>25</v>
      </c>
    </row>
    <row r="82" spans="1:6" ht="18" x14ac:dyDescent="0.25">
      <c r="A82" s="41" t="str">
        <f>VLOOKUP(B82,'[1]LISTADO ATM'!$A$2:$C$821,3,0)</f>
        <v>DISTRITO NACIONAL</v>
      </c>
      <c r="B82" s="22">
        <v>706</v>
      </c>
      <c r="C82" s="22" t="str">
        <f>VLOOKUP(B82,'[1]LISTADO ATM'!$A$2:$B$821,2,0)</f>
        <v xml:space="preserve">ATM S/M Pristine </v>
      </c>
      <c r="D82" s="15" t="s">
        <v>10</v>
      </c>
      <c r="E82" s="27">
        <v>3335891169</v>
      </c>
    </row>
    <row r="83" spans="1:6" ht="18" x14ac:dyDescent="0.25">
      <c r="A83" s="41" t="str">
        <f>VLOOKUP(B83,'[1]LISTADO ATM'!$A$2:$C$821,3,0)</f>
        <v>ESTE</v>
      </c>
      <c r="B83" s="22">
        <v>612</v>
      </c>
      <c r="C83" s="22" t="str">
        <f>VLOOKUP(B83,'[1]LISTADO ATM'!$A$2:$B$821,2,0)</f>
        <v xml:space="preserve">ATM Plaza Orense (La Romana) </v>
      </c>
      <c r="D83" s="15" t="s">
        <v>10</v>
      </c>
      <c r="E83" s="27">
        <v>3335891171</v>
      </c>
      <c r="F83" t="s">
        <v>25</v>
      </c>
    </row>
    <row r="84" spans="1:6" ht="18" x14ac:dyDescent="0.25">
      <c r="A84" s="41" t="str">
        <f>VLOOKUP(B84,'[1]LISTADO ATM'!$A$2:$C$821,3,0)</f>
        <v>DISTRITO NACIONAL</v>
      </c>
      <c r="B84" s="22">
        <v>359</v>
      </c>
      <c r="C84" s="22" t="str">
        <f>VLOOKUP(B84,'[1]LISTADO ATM'!$A$2:$B$821,2,0)</f>
        <v>ATM S/M Bravo Ozama</v>
      </c>
      <c r="D84" s="15" t="s">
        <v>10</v>
      </c>
      <c r="E84" s="27">
        <v>3335891179</v>
      </c>
    </row>
    <row r="85" spans="1:6" ht="18" x14ac:dyDescent="0.25">
      <c r="A85" s="41" t="str">
        <f>VLOOKUP(B85,'[1]LISTADO ATM'!$A$2:$C$821,3,0)</f>
        <v>DISTRITO NACIONAL</v>
      </c>
      <c r="B85" s="22">
        <v>925</v>
      </c>
      <c r="C85" s="22" t="str">
        <f>VLOOKUP(B85,'[1]LISTADO ATM'!$A$2:$B$821,2,0)</f>
        <v xml:space="preserve">ATM Oficina Plaza Lama Av. 27 de Febrero </v>
      </c>
      <c r="D85" s="15" t="s">
        <v>10</v>
      </c>
      <c r="E85" s="27">
        <v>3335891215</v>
      </c>
    </row>
    <row r="86" spans="1:6" ht="18" x14ac:dyDescent="0.25">
      <c r="A86" s="41" t="str">
        <f>VLOOKUP(B86,'[1]LISTADO ATM'!$A$2:$C$821,3,0)</f>
        <v>DISTRITO NACIONAL</v>
      </c>
      <c r="B86" s="22">
        <v>670</v>
      </c>
      <c r="C86" s="22" t="str">
        <f>VLOOKUP(B86,'[1]LISTADO ATM'!$A$2:$B$821,2,0)</f>
        <v>ATM Estación Texaco Algodón</v>
      </c>
      <c r="D86" s="15" t="s">
        <v>10</v>
      </c>
      <c r="E86" s="27">
        <v>3335891218</v>
      </c>
    </row>
    <row r="87" spans="1:6" ht="18" x14ac:dyDescent="0.25">
      <c r="A87" s="41" t="str">
        <f>VLOOKUP(B87,'[1]LISTADO ATM'!$A$2:$C$821,3,0)</f>
        <v>SUR</v>
      </c>
      <c r="B87" s="22">
        <v>783</v>
      </c>
      <c r="C87" s="22" t="str">
        <f>VLOOKUP(B87,'[1]LISTADO ATM'!$A$2:$B$821,2,0)</f>
        <v xml:space="preserve">ATM Autobanco Alfa y Omega (Barahona) </v>
      </c>
      <c r="D87" s="15" t="s">
        <v>10</v>
      </c>
      <c r="E87" s="27">
        <v>3335891228</v>
      </c>
      <c r="F87" t="s">
        <v>25</v>
      </c>
    </row>
    <row r="88" spans="1:6" ht="18" x14ac:dyDescent="0.25">
      <c r="A88" s="41" t="e">
        <f>VLOOKUP(B88,'[1]LISTADO ATM'!$A$2:$C$821,3,0)</f>
        <v>#N/A</v>
      </c>
      <c r="B88" s="22"/>
      <c r="C88" s="22" t="e">
        <f>VLOOKUP(B88,'[1]LISTADO ATM'!$A$2:$B$821,2,0)</f>
        <v>#N/A</v>
      </c>
      <c r="D88" s="15" t="s">
        <v>10</v>
      </c>
      <c r="E88" s="27"/>
    </row>
    <row r="89" spans="1:6" ht="18" x14ac:dyDescent="0.25">
      <c r="A89" s="41" t="e">
        <f>VLOOKUP(B89,'[1]LISTADO ATM'!$A$2:$C$821,3,0)</f>
        <v>#N/A</v>
      </c>
      <c r="B89" s="22"/>
      <c r="C89" s="22" t="e">
        <f>VLOOKUP(B89,'[1]LISTADO ATM'!$A$2:$B$821,2,0)</f>
        <v>#N/A</v>
      </c>
      <c r="D89" s="15" t="s">
        <v>10</v>
      </c>
      <c r="E89" s="27"/>
    </row>
    <row r="90" spans="1:6" ht="18" x14ac:dyDescent="0.25">
      <c r="A90" s="41" t="e">
        <f>VLOOKUP(B90,'[1]LISTADO ATM'!$A$2:$C$821,3,0)</f>
        <v>#N/A</v>
      </c>
      <c r="B90" s="22"/>
      <c r="C90" s="22" t="e">
        <f>VLOOKUP(B90,'[1]LISTADO ATM'!$A$2:$B$821,2,0)</f>
        <v>#N/A</v>
      </c>
      <c r="D90" s="15" t="s">
        <v>10</v>
      </c>
      <c r="E90" s="27"/>
    </row>
    <row r="91" spans="1:6" ht="18" x14ac:dyDescent="0.25">
      <c r="A91" s="41" t="e">
        <f>VLOOKUP(B91,'[1]LISTADO ATM'!$A$2:$C$821,3,0)</f>
        <v>#N/A</v>
      </c>
      <c r="B91" s="22"/>
      <c r="C91" s="22" t="e">
        <f>VLOOKUP(B91,'[1]LISTADO ATM'!$A$2:$B$821,2,0)</f>
        <v>#N/A</v>
      </c>
      <c r="D91" s="15" t="s">
        <v>10</v>
      </c>
      <c r="E91" s="27"/>
    </row>
    <row r="92" spans="1:6" ht="18" x14ac:dyDescent="0.25">
      <c r="A92" s="41" t="e">
        <f>VLOOKUP(B92,'[1]LISTADO ATM'!$A$2:$C$821,3,0)</f>
        <v>#N/A</v>
      </c>
      <c r="B92" s="22"/>
      <c r="C92" s="22" t="e">
        <f>VLOOKUP(B92,'[1]LISTADO ATM'!$A$2:$B$821,2,0)</f>
        <v>#N/A</v>
      </c>
      <c r="D92" s="15" t="s">
        <v>10</v>
      </c>
      <c r="E92" s="27"/>
    </row>
    <row r="93" spans="1:6" ht="18.75" thickBot="1" x14ac:dyDescent="0.3">
      <c r="A93" s="26"/>
      <c r="B93" s="30">
        <f>COUNT(B73:B92)</f>
        <v>15</v>
      </c>
      <c r="C93" s="14"/>
      <c r="D93" s="14"/>
      <c r="E93" s="14"/>
    </row>
    <row r="94" spans="1:6" ht="15.75" thickBot="1" x14ac:dyDescent="0.3">
      <c r="B94" s="5"/>
      <c r="E94" s="5"/>
    </row>
    <row r="95" spans="1:6" ht="18.75" thickBot="1" x14ac:dyDescent="0.3">
      <c r="A95" s="48" t="s">
        <v>21</v>
      </c>
      <c r="B95" s="49"/>
      <c r="C95" s="49"/>
      <c r="D95" s="49"/>
      <c r="E95" s="50"/>
    </row>
    <row r="96" spans="1:6" ht="18" x14ac:dyDescent="0.25">
      <c r="A96" s="2" t="s">
        <v>5</v>
      </c>
      <c r="B96" s="2" t="s">
        <v>6</v>
      </c>
      <c r="C96" s="2" t="s">
        <v>7</v>
      </c>
      <c r="D96" s="2" t="s">
        <v>8</v>
      </c>
      <c r="E96" s="2" t="s">
        <v>9</v>
      </c>
    </row>
    <row r="97" spans="1:6" ht="18" x14ac:dyDescent="0.25">
      <c r="A97" s="19" t="str">
        <f>VLOOKUP(B97,'[1]LISTADO ATM'!$A$2:$C$821,3,0)</f>
        <v>NORTE</v>
      </c>
      <c r="B97" s="22">
        <v>799</v>
      </c>
      <c r="C97" s="25" t="str">
        <f>VLOOKUP(B97,'[1]LISTADO ATM'!$A$2:$B$821,2,0)</f>
        <v xml:space="preserve">ATM Clínica Corominas (Santiago) </v>
      </c>
      <c r="D97" s="22" t="s">
        <v>18</v>
      </c>
      <c r="E97" s="27">
        <v>3335891220</v>
      </c>
    </row>
    <row r="98" spans="1:6" ht="18" x14ac:dyDescent="0.25">
      <c r="A98" s="19" t="str">
        <f>VLOOKUP(B98,'[1]LISTADO ATM'!$A$2:$C$821,3,0)</f>
        <v>DISTRITO NACIONAL</v>
      </c>
      <c r="B98" s="22">
        <v>336</v>
      </c>
      <c r="C98" s="25" t="str">
        <f>VLOOKUP(B98,'[1]LISTADO ATM'!$A$2:$B$821,2,0)</f>
        <v>ATM Instituto Nacional de Cancer (incart)</v>
      </c>
      <c r="D98" s="22" t="s">
        <v>18</v>
      </c>
      <c r="E98" s="25">
        <v>3335891053</v>
      </c>
    </row>
    <row r="99" spans="1:6" ht="18" x14ac:dyDescent="0.25">
      <c r="A99" s="19" t="str">
        <f>VLOOKUP(B99,'[1]LISTADO ATM'!$A$2:$C$821,3,0)</f>
        <v>SUR</v>
      </c>
      <c r="B99" s="22">
        <v>403</v>
      </c>
      <c r="C99" s="25" t="str">
        <f>VLOOKUP(B99,'[1]LISTADO ATM'!$A$2:$B$821,2,0)</f>
        <v xml:space="preserve">ATM Oficina Vicente Noble </v>
      </c>
      <c r="D99" s="22" t="s">
        <v>18</v>
      </c>
      <c r="E99" s="25">
        <v>3335891213</v>
      </c>
      <c r="F99" t="s">
        <v>25</v>
      </c>
    </row>
    <row r="100" spans="1:6" ht="18" x14ac:dyDescent="0.25">
      <c r="A100" s="19" t="str">
        <f>VLOOKUP(B100,'[1]LISTADO ATM'!$A$2:$C$821,3,0)</f>
        <v>DISTRITO NACIONAL</v>
      </c>
      <c r="B100" s="22">
        <v>60</v>
      </c>
      <c r="C100" s="25" t="str">
        <f>VLOOKUP(B100,'[1]LISTADO ATM'!$A$2:$B$821,2,0)</f>
        <v xml:space="preserve">ATM Autobanco 27 de Febrero </v>
      </c>
      <c r="D100" s="22" t="s">
        <v>18</v>
      </c>
      <c r="E100" s="25">
        <v>3335891225</v>
      </c>
    </row>
    <row r="101" spans="1:6" ht="18" x14ac:dyDescent="0.25">
      <c r="A101" s="19" t="str">
        <f>VLOOKUP(B101,'[1]LISTADO ATM'!$A$2:$C$821,3,0)</f>
        <v>DISTRITO NACIONAL</v>
      </c>
      <c r="B101" s="22">
        <v>165</v>
      </c>
      <c r="C101" s="25" t="str">
        <f>VLOOKUP(B101,'[1]LISTADO ATM'!$A$2:$B$821,2,0)</f>
        <v>ATM Autoservicio Megacentro</v>
      </c>
      <c r="D101" s="22" t="s">
        <v>18</v>
      </c>
      <c r="E101" s="25">
        <v>3335891226</v>
      </c>
    </row>
    <row r="102" spans="1:6" ht="18" x14ac:dyDescent="0.25">
      <c r="A102" s="19" t="str">
        <f>VLOOKUP(B102,'[1]LISTADO ATM'!$A$2:$C$821,3,0)</f>
        <v>DISTRITO NACIONAL</v>
      </c>
      <c r="B102" s="22">
        <v>302</v>
      </c>
      <c r="C102" s="25" t="str">
        <f>VLOOKUP(B102,'[1]LISTADO ATM'!$A$2:$B$821,2,0)</f>
        <v xml:space="preserve">ATM S/M Aprezio Los Mameyes  </v>
      </c>
      <c r="D102" s="22" t="s">
        <v>18</v>
      </c>
      <c r="E102" s="25">
        <v>3335891227</v>
      </c>
    </row>
    <row r="103" spans="1:6" ht="18" x14ac:dyDescent="0.25">
      <c r="A103" s="19" t="e">
        <f>VLOOKUP(B103,'[1]LISTADO ATM'!$A$2:$C$821,3,0)</f>
        <v>#N/A</v>
      </c>
      <c r="B103" s="22"/>
      <c r="C103" s="25" t="e">
        <f>VLOOKUP(B103,'[1]LISTADO ATM'!$A$2:$B$821,2,0)</f>
        <v>#N/A</v>
      </c>
      <c r="D103" s="22" t="s">
        <v>18</v>
      </c>
      <c r="E103" s="25"/>
    </row>
    <row r="104" spans="1:6" ht="18" x14ac:dyDescent="0.25">
      <c r="A104" s="19" t="e">
        <f>VLOOKUP(B104,'[1]LISTADO ATM'!$A$2:$C$821,3,0)</f>
        <v>#N/A</v>
      </c>
      <c r="B104" s="22"/>
      <c r="C104" s="25" t="e">
        <f>VLOOKUP(B104,'[1]LISTADO ATM'!$A$2:$B$821,2,0)</f>
        <v>#N/A</v>
      </c>
      <c r="D104" s="22" t="s">
        <v>18</v>
      </c>
      <c r="E104" s="25"/>
    </row>
    <row r="105" spans="1:6" ht="18" x14ac:dyDescent="0.25">
      <c r="A105" s="19" t="e">
        <f>VLOOKUP(B105,'[1]LISTADO ATM'!$A$2:$C$821,3,0)</f>
        <v>#N/A</v>
      </c>
      <c r="B105" s="22"/>
      <c r="C105" s="25" t="e">
        <f>VLOOKUP(B105,'[1]LISTADO ATM'!$A$2:$B$821,2,0)</f>
        <v>#N/A</v>
      </c>
      <c r="D105" s="22" t="s">
        <v>18</v>
      </c>
      <c r="E105" s="25"/>
    </row>
    <row r="106" spans="1:6" ht="18" x14ac:dyDescent="0.25">
      <c r="A106" s="19" t="e">
        <f>VLOOKUP(B106,'[1]LISTADO ATM'!$A$2:$C$821,3,0)</f>
        <v>#N/A</v>
      </c>
      <c r="B106" s="22"/>
      <c r="C106" s="25" t="e">
        <f>VLOOKUP(B106,'[1]LISTADO ATM'!$A$2:$B$821,2,0)</f>
        <v>#N/A</v>
      </c>
      <c r="D106" s="22" t="s">
        <v>18</v>
      </c>
      <c r="E106" s="25"/>
    </row>
    <row r="107" spans="1:6" ht="18" x14ac:dyDescent="0.25">
      <c r="A107" s="19" t="e">
        <f>VLOOKUP(B107,'[1]LISTADO ATM'!$A$2:$C$821,3,0)</f>
        <v>#N/A</v>
      </c>
      <c r="B107" s="22"/>
      <c r="C107" s="25" t="e">
        <f>VLOOKUP(B107,'[1]LISTADO ATM'!$A$2:$B$821,2,0)</f>
        <v>#N/A</v>
      </c>
      <c r="D107" s="22" t="s">
        <v>18</v>
      </c>
      <c r="E107" s="25"/>
    </row>
    <row r="108" spans="1:6" ht="18" x14ac:dyDescent="0.25">
      <c r="A108" s="19" t="e">
        <f>VLOOKUP(B108,'[1]LISTADO ATM'!$A$2:$C$821,3,0)</f>
        <v>#N/A</v>
      </c>
      <c r="B108" s="22"/>
      <c r="C108" s="25" t="e">
        <f>VLOOKUP(B108,'[1]LISTADO ATM'!$A$2:$B$821,2,0)</f>
        <v>#N/A</v>
      </c>
      <c r="D108" s="22" t="s">
        <v>18</v>
      </c>
      <c r="E108" s="25"/>
    </row>
    <row r="109" spans="1:6" ht="18" x14ac:dyDescent="0.25">
      <c r="A109" s="19" t="e">
        <f>VLOOKUP(B109,'[1]LISTADO ATM'!$A$2:$C$821,3,0)</f>
        <v>#N/A</v>
      </c>
      <c r="B109" s="22"/>
      <c r="C109" s="25" t="e">
        <f>VLOOKUP(B109,'[1]LISTADO ATM'!$A$2:$B$821,2,0)</f>
        <v>#N/A</v>
      </c>
      <c r="D109" s="22" t="s">
        <v>18</v>
      </c>
      <c r="E109" s="25"/>
    </row>
    <row r="110" spans="1:6" ht="18.75" thickBot="1" x14ac:dyDescent="0.3">
      <c r="A110" s="26" t="s">
        <v>11</v>
      </c>
      <c r="B110" s="30">
        <f>COUNT(B97:B109)</f>
        <v>6</v>
      </c>
      <c r="C110" s="14"/>
      <c r="D110" s="31"/>
      <c r="E110" s="32"/>
    </row>
    <row r="111" spans="1:6" ht="15.75" thickBot="1" x14ac:dyDescent="0.3">
      <c r="B111" s="5"/>
      <c r="E111" s="5"/>
    </row>
    <row r="112" spans="1:6" ht="18" x14ac:dyDescent="0.25">
      <c r="A112" s="51" t="s">
        <v>13</v>
      </c>
      <c r="B112" s="52"/>
      <c r="C112" s="52"/>
      <c r="D112" s="52"/>
      <c r="E112" s="53"/>
    </row>
    <row r="113" spans="1:6" ht="18" x14ac:dyDescent="0.25">
      <c r="A113" s="2" t="s">
        <v>5</v>
      </c>
      <c r="B113" s="2" t="s">
        <v>6</v>
      </c>
      <c r="C113" s="4" t="s">
        <v>7</v>
      </c>
      <c r="D113" s="18" t="s">
        <v>8</v>
      </c>
      <c r="E113" s="12" t="s">
        <v>9</v>
      </c>
    </row>
    <row r="114" spans="1:6" ht="18" x14ac:dyDescent="0.25">
      <c r="A114" s="19" t="str">
        <f>VLOOKUP(B114,'[1]LISTADO ATM'!$A$2:$C$821,3,0)</f>
        <v>SUR</v>
      </c>
      <c r="B114" s="22">
        <v>48</v>
      </c>
      <c r="C114" s="25" t="str">
        <f>VLOOKUP(B114,'[1]LISTADO ATM'!$A$2:$B$821,2,0)</f>
        <v xml:space="preserve">ATM Autoservicio Neiba I </v>
      </c>
      <c r="D114" s="33" t="s">
        <v>22</v>
      </c>
      <c r="E114" s="25">
        <v>3335889671</v>
      </c>
    </row>
    <row r="115" spans="1:6" ht="18" x14ac:dyDescent="0.25">
      <c r="A115" s="19" t="str">
        <f>VLOOKUP(B115,'[1]LISTADO ATM'!$A$2:$C$821,3,0)</f>
        <v>DISTRITO NACIONAL</v>
      </c>
      <c r="B115" s="22">
        <v>540</v>
      </c>
      <c r="C115" s="25" t="str">
        <f>VLOOKUP(B115,'[1]LISTADO ATM'!$A$2:$B$821,2,0)</f>
        <v xml:space="preserve">ATM Autoservicio Sambil I </v>
      </c>
      <c r="D115" s="33" t="s">
        <v>22</v>
      </c>
      <c r="E115" s="25">
        <v>3335889775</v>
      </c>
    </row>
    <row r="116" spans="1:6" ht="18" x14ac:dyDescent="0.25">
      <c r="A116" s="19" t="str">
        <f>VLOOKUP(B116,'[1]LISTADO ATM'!$A$2:$C$821,3,0)</f>
        <v>DISTRITO NACIONAL</v>
      </c>
      <c r="B116" s="22">
        <v>54</v>
      </c>
      <c r="C116" s="25" t="str">
        <f>VLOOKUP(B116,'[1]LISTADO ATM'!$A$2:$B$821,2,0)</f>
        <v xml:space="preserve">ATM Autoservicio Galería 360 </v>
      </c>
      <c r="D116" s="33" t="s">
        <v>22</v>
      </c>
      <c r="E116" s="25">
        <v>3335889761</v>
      </c>
    </row>
    <row r="117" spans="1:6" ht="18" x14ac:dyDescent="0.25">
      <c r="A117" s="19" t="str">
        <f>VLOOKUP(B117,'[1]LISTADO ATM'!$A$2:$C$821,3,0)</f>
        <v>DISTRITO NACIONAL</v>
      </c>
      <c r="B117" s="22">
        <v>527</v>
      </c>
      <c r="C117" s="25" t="str">
        <f>VLOOKUP(B117,'[1]LISTADO ATM'!$A$2:$B$821,2,0)</f>
        <v>ATM Oficina Zona Oriental II</v>
      </c>
      <c r="D117" s="34" t="s">
        <v>23</v>
      </c>
      <c r="E117" s="25">
        <v>3335889878</v>
      </c>
      <c r="F117" t="s">
        <v>25</v>
      </c>
    </row>
    <row r="118" spans="1:6" ht="18" x14ac:dyDescent="0.25">
      <c r="A118" s="19" t="str">
        <f>VLOOKUP(B118,'[1]LISTADO ATM'!$A$2:$C$821,3,0)</f>
        <v>NORTE</v>
      </c>
      <c r="B118" s="22">
        <v>599</v>
      </c>
      <c r="C118" s="25" t="str">
        <f>VLOOKUP(B118,'[1]LISTADO ATM'!$A$2:$B$821,2,0)</f>
        <v xml:space="preserve">ATM Oficina Plaza Internacional (Santiago) </v>
      </c>
      <c r="D118" s="33" t="s">
        <v>22</v>
      </c>
      <c r="E118" s="25">
        <v>3335891173</v>
      </c>
    </row>
    <row r="119" spans="1:6" ht="18" x14ac:dyDescent="0.25">
      <c r="A119" s="19" t="str">
        <f>VLOOKUP(B119,'[1]LISTADO ATM'!$A$2:$C$821,3,0)</f>
        <v>DISTRITO NACIONAL</v>
      </c>
      <c r="B119" s="22">
        <v>955</v>
      </c>
      <c r="C119" s="25" t="str">
        <f>VLOOKUP(B119,'[1]LISTADO ATM'!$A$2:$B$821,2,0)</f>
        <v xml:space="preserve">ATM Oficina Americana Independencia II </v>
      </c>
      <c r="D119" s="34" t="s">
        <v>23</v>
      </c>
      <c r="E119" s="25">
        <v>3335891182</v>
      </c>
    </row>
    <row r="120" spans="1:6" ht="18" x14ac:dyDescent="0.25">
      <c r="A120" s="19" t="str">
        <f>VLOOKUP(B120,'[1]LISTADO ATM'!$A$2:$C$821,3,0)</f>
        <v>ESTE</v>
      </c>
      <c r="B120" s="22">
        <v>399</v>
      </c>
      <c r="C120" s="25" t="str">
        <f>VLOOKUP(B120,'[1]LISTADO ATM'!$A$2:$B$821,2,0)</f>
        <v xml:space="preserve">ATM Oficina La Romana II </v>
      </c>
      <c r="D120" s="34" t="s">
        <v>23</v>
      </c>
      <c r="E120" s="25">
        <v>3335891206</v>
      </c>
      <c r="F120" t="s">
        <v>25</v>
      </c>
    </row>
    <row r="121" spans="1:6" ht="18" x14ac:dyDescent="0.25">
      <c r="A121" s="19" t="str">
        <f>VLOOKUP(B121,'[1]LISTADO ATM'!$A$2:$C$821,3,0)</f>
        <v>NORTE</v>
      </c>
      <c r="B121" s="22">
        <v>763</v>
      </c>
      <c r="C121" s="25" t="str">
        <f>VLOOKUP(B121,'[1]LISTADO ATM'!$A$2:$B$821,2,0)</f>
        <v xml:space="preserve">ATM UNP Montellano </v>
      </c>
      <c r="D121" s="34" t="s">
        <v>23</v>
      </c>
      <c r="E121" s="25">
        <v>3335891232</v>
      </c>
    </row>
    <row r="122" spans="1:6" ht="18" x14ac:dyDescent="0.25">
      <c r="A122" s="19" t="e">
        <f>VLOOKUP(B122,'[1]LISTADO ATM'!$A$2:$C$821,3,0)</f>
        <v>#N/A</v>
      </c>
      <c r="B122" s="22"/>
      <c r="C122" s="25" t="e">
        <f>VLOOKUP(B122,'[1]LISTADO ATM'!$A$2:$B$821,2,0)</f>
        <v>#N/A</v>
      </c>
      <c r="D122" s="34"/>
      <c r="E122" s="25"/>
    </row>
    <row r="123" spans="1:6" ht="18" x14ac:dyDescent="0.25">
      <c r="A123" s="19" t="e">
        <f>VLOOKUP(B123,'[1]LISTADO ATM'!$A$2:$C$821,3,0)</f>
        <v>#N/A</v>
      </c>
      <c r="B123" s="71"/>
      <c r="C123" s="25" t="e">
        <f>VLOOKUP(B123,'[1]LISTADO ATM'!$A$2:$B$821,2,0)</f>
        <v>#N/A</v>
      </c>
      <c r="D123" s="34"/>
      <c r="E123" s="25"/>
    </row>
    <row r="124" spans="1:6" ht="18.75" thickBot="1" x14ac:dyDescent="0.3">
      <c r="A124" s="3" t="s">
        <v>11</v>
      </c>
      <c r="B124" s="30">
        <f>COUNT(B114:B122)</f>
        <v>8</v>
      </c>
      <c r="C124" s="14"/>
      <c r="D124" s="17"/>
      <c r="E124" s="17"/>
    </row>
    <row r="125" spans="1:6" ht="15.75" thickBot="1" x14ac:dyDescent="0.3">
      <c r="B125" s="5"/>
      <c r="E125" s="5"/>
    </row>
    <row r="126" spans="1:6" ht="18.75" thickBot="1" x14ac:dyDescent="0.3">
      <c r="A126" s="54" t="s">
        <v>12</v>
      </c>
      <c r="B126" s="55"/>
      <c r="C126" t="s">
        <v>17</v>
      </c>
      <c r="D126" s="5"/>
      <c r="E126" s="5"/>
    </row>
    <row r="127" spans="1:6" ht="18.75" thickBot="1" x14ac:dyDescent="0.3">
      <c r="A127" s="28">
        <f>+B93+B110+B124</f>
        <v>29</v>
      </c>
      <c r="B127" s="29"/>
    </row>
    <row r="128" spans="1:6" ht="15.75" thickBot="1" x14ac:dyDescent="0.3">
      <c r="B128" s="5"/>
      <c r="E128" s="5"/>
    </row>
    <row r="129" spans="1:5" ht="18.75" thickBot="1" x14ac:dyDescent="0.3">
      <c r="A129" s="48" t="s">
        <v>15</v>
      </c>
      <c r="B129" s="49"/>
      <c r="C129" s="49"/>
      <c r="D129" s="49"/>
      <c r="E129" s="50"/>
    </row>
    <row r="130" spans="1:5" ht="17.25" customHeight="1" x14ac:dyDescent="0.25">
      <c r="A130" s="6" t="s">
        <v>5</v>
      </c>
      <c r="B130" s="12" t="s">
        <v>6</v>
      </c>
      <c r="C130" s="4" t="s">
        <v>7</v>
      </c>
      <c r="D130" s="46"/>
      <c r="E130" s="47"/>
    </row>
    <row r="131" spans="1:5" ht="18" x14ac:dyDescent="0.25">
      <c r="A131" s="22" t="str">
        <f>VLOOKUP(B131,'[1]LISTADO ATM'!$A$2:$C$821,3,0)</f>
        <v>DISTRITO NACIONAL</v>
      </c>
      <c r="B131" s="22">
        <v>557</v>
      </c>
      <c r="C131" s="22" t="str">
        <f>VLOOKUP(B131,'[1]LISTADO ATM'!$A$2:$B$821,2,0)</f>
        <v xml:space="preserve">ATM Multicentro La Sirena Ave. Mella </v>
      </c>
      <c r="D131" s="44" t="s">
        <v>24</v>
      </c>
      <c r="E131" s="45"/>
    </row>
    <row r="132" spans="1:5" ht="18" x14ac:dyDescent="0.25">
      <c r="A132" s="22" t="str">
        <f>VLOOKUP(B132,'[1]LISTADO ATM'!$A$2:$C$821,3,0)</f>
        <v>DISTRITO NACIONAL</v>
      </c>
      <c r="B132" s="22">
        <v>227</v>
      </c>
      <c r="C132" s="22" t="str">
        <f>VLOOKUP(B132,'[1]LISTADO ATM'!$A$2:$B$821,2,0)</f>
        <v xml:space="preserve">ATM S/M Bravo Av. Enriquillo </v>
      </c>
      <c r="D132" s="44" t="s">
        <v>24</v>
      </c>
      <c r="E132" s="45"/>
    </row>
    <row r="133" spans="1:5" ht="18" x14ac:dyDescent="0.25">
      <c r="A133" s="22" t="str">
        <f>VLOOKUP(B133,'[1]LISTADO ATM'!$A$2:$C$821,3,0)</f>
        <v>DISTRITO NACIONAL</v>
      </c>
      <c r="B133" s="22">
        <v>514</v>
      </c>
      <c r="C133" s="22" t="str">
        <f>VLOOKUP(B133,'[1]LISTADO ATM'!$A$2:$B$821,2,0)</f>
        <v>ATM Autoservicio Charles de Gaulle</v>
      </c>
      <c r="D133" s="44" t="s">
        <v>24</v>
      </c>
      <c r="E133" s="45"/>
    </row>
    <row r="134" spans="1:5" ht="18" x14ac:dyDescent="0.25">
      <c r="A134" s="22" t="str">
        <f>VLOOKUP(B134,'[1]LISTADO ATM'!$A$2:$C$821,3,0)</f>
        <v>DISTRITO NACIONAL</v>
      </c>
      <c r="B134" s="22">
        <v>527</v>
      </c>
      <c r="C134" s="22" t="str">
        <f>VLOOKUP(B134,'[1]LISTADO ATM'!$A$2:$B$821,2,0)</f>
        <v>ATM Oficina Zona Oriental II</v>
      </c>
      <c r="D134" s="44" t="s">
        <v>24</v>
      </c>
      <c r="E134" s="45"/>
    </row>
    <row r="135" spans="1:5" ht="17.25" customHeight="1" x14ac:dyDescent="0.25">
      <c r="A135" s="41" t="str">
        <f>VLOOKUP(B135,'[1]LISTADO ATM'!$A$2:$C$821,3,0)</f>
        <v>NORTE</v>
      </c>
      <c r="B135" s="22">
        <v>595</v>
      </c>
      <c r="C135" s="22" t="str">
        <f>VLOOKUP(B135,'[1]LISTADO ATM'!$A$2:$B$821,2,0)</f>
        <v xml:space="preserve">ATM S/M Central I (Santiago) </v>
      </c>
      <c r="D135" s="44" t="s">
        <v>24</v>
      </c>
      <c r="E135" s="45"/>
    </row>
    <row r="136" spans="1:5" ht="17.25" customHeight="1" x14ac:dyDescent="0.25">
      <c r="A136" s="41" t="str">
        <f>VLOOKUP(B136,'[1]LISTADO ATM'!$A$2:$C$821,3,0)</f>
        <v>NORTE</v>
      </c>
      <c r="B136" s="22">
        <v>138</v>
      </c>
      <c r="C136" s="22" t="str">
        <f>VLOOKUP(B136,'[1]LISTADO ATM'!$A$2:$B$821,2,0)</f>
        <v xml:space="preserve">ATM UNP Fantino </v>
      </c>
      <c r="D136" s="44" t="s">
        <v>27</v>
      </c>
      <c r="E136" s="45"/>
    </row>
    <row r="137" spans="1:5" ht="17.25" customHeight="1" x14ac:dyDescent="0.25">
      <c r="A137" s="41" t="str">
        <f>VLOOKUP(B137,'[1]LISTADO ATM'!$A$2:$C$821,3,0)</f>
        <v>NORTE</v>
      </c>
      <c r="B137" s="22">
        <v>775</v>
      </c>
      <c r="C137" s="22" t="str">
        <f>VLOOKUP(B137,'[1]LISTADO ATM'!$A$2:$B$821,2,0)</f>
        <v xml:space="preserve">ATM S/M Lilo (Montecristi) </v>
      </c>
      <c r="D137" s="44" t="s">
        <v>24</v>
      </c>
      <c r="E137" s="45"/>
    </row>
    <row r="138" spans="1:5" ht="17.25" customHeight="1" x14ac:dyDescent="0.25">
      <c r="A138" s="41" t="str">
        <f>VLOOKUP(B138,'[1]LISTADO ATM'!$A$2:$C$821,3,0)</f>
        <v>NORTE</v>
      </c>
      <c r="B138" s="22">
        <v>413</v>
      </c>
      <c r="C138" s="22" t="str">
        <f>VLOOKUP(B138,'[1]LISTADO ATM'!$A$2:$B$821,2,0)</f>
        <v xml:space="preserve">ATM UNP Las Galeras Samaná </v>
      </c>
      <c r="D138" s="44" t="s">
        <v>28</v>
      </c>
      <c r="E138" s="45"/>
    </row>
    <row r="139" spans="1:5" ht="17.25" customHeight="1" x14ac:dyDescent="0.25">
      <c r="A139" s="41" t="str">
        <f>VLOOKUP(B139,'[1]LISTADO ATM'!$A$2:$C$821,3,0)</f>
        <v>DISTRITO NACIONAL</v>
      </c>
      <c r="B139" s="22">
        <v>678</v>
      </c>
      <c r="C139" s="22" t="str">
        <f>VLOOKUP(B139,'[1]LISTADO ATM'!$A$2:$B$821,2,0)</f>
        <v>ATM Eco Petroleo San Isidro</v>
      </c>
      <c r="D139" s="44" t="s">
        <v>24</v>
      </c>
      <c r="E139" s="45"/>
    </row>
    <row r="140" spans="1:5" ht="17.25" customHeight="1" x14ac:dyDescent="0.25">
      <c r="A140" s="41" t="str">
        <f>VLOOKUP(B140,'[1]LISTADO ATM'!$A$2:$C$821,3,0)</f>
        <v>DISTRITO NACIONAL</v>
      </c>
      <c r="B140" s="22">
        <v>717</v>
      </c>
      <c r="C140" s="22" t="str">
        <f>VLOOKUP(B140,'[1]LISTADO ATM'!$A$2:$B$821,2,0)</f>
        <v xml:space="preserve">ATM Oficina Los Alcarrizos </v>
      </c>
      <c r="D140" s="44" t="s">
        <v>24</v>
      </c>
      <c r="E140" s="45"/>
    </row>
    <row r="141" spans="1:5" ht="17.25" customHeight="1" x14ac:dyDescent="0.25">
      <c r="A141" s="41" t="str">
        <f>VLOOKUP(B141,'[1]LISTADO ATM'!$A$2:$C$821,3,0)</f>
        <v>DISTRITO NACIONAL</v>
      </c>
      <c r="B141" s="22">
        <v>911</v>
      </c>
      <c r="C141" s="22" t="str">
        <f>VLOOKUP(B141,'[1]LISTADO ATM'!$A$2:$B$821,2,0)</f>
        <v xml:space="preserve">ATM Oficina Venezuela II </v>
      </c>
      <c r="D141" s="44" t="s">
        <v>27</v>
      </c>
      <c r="E141" s="45"/>
    </row>
    <row r="142" spans="1:5" ht="17.25" customHeight="1" x14ac:dyDescent="0.25">
      <c r="A142" s="41" t="e">
        <f>VLOOKUP(B142,'[1]LISTADO ATM'!$A$2:$C$821,3,0)</f>
        <v>#N/A</v>
      </c>
      <c r="B142" s="22"/>
      <c r="C142" s="22" t="e">
        <f>VLOOKUP(B142,'[1]LISTADO ATM'!$A$2:$B$821,2,0)</f>
        <v>#N/A</v>
      </c>
      <c r="D142" s="42"/>
      <c r="E142" s="43"/>
    </row>
    <row r="143" spans="1:5" ht="17.25" customHeight="1" x14ac:dyDescent="0.25">
      <c r="A143" s="41" t="e">
        <f>VLOOKUP(B143,'[1]LISTADO ATM'!$A$2:$C$821,3,0)</f>
        <v>#N/A</v>
      </c>
      <c r="B143" s="22"/>
      <c r="C143" s="22" t="e">
        <f>VLOOKUP(B143,'[1]LISTADO ATM'!$A$2:$B$821,2,0)</f>
        <v>#N/A</v>
      </c>
      <c r="D143" s="42"/>
      <c r="E143" s="43"/>
    </row>
    <row r="144" spans="1:5" ht="18.75" thickBot="1" x14ac:dyDescent="0.3">
      <c r="A144" s="26" t="s">
        <v>11</v>
      </c>
      <c r="B144" s="30">
        <f>COUNT(B131:B143)</f>
        <v>11</v>
      </c>
      <c r="C144" s="23"/>
      <c r="D144" s="23"/>
      <c r="E144" s="24"/>
    </row>
  </sheetData>
  <mergeCells count="23">
    <mergeCell ref="D138:E138"/>
    <mergeCell ref="D139:E139"/>
    <mergeCell ref="D140:E140"/>
    <mergeCell ref="D141:E141"/>
    <mergeCell ref="A1:E1"/>
    <mergeCell ref="A2:E2"/>
    <mergeCell ref="A7:E7"/>
    <mergeCell ref="C55:E55"/>
    <mergeCell ref="A57:E57"/>
    <mergeCell ref="A95:E95"/>
    <mergeCell ref="A112:E112"/>
    <mergeCell ref="A126:B126"/>
    <mergeCell ref="A129:E129"/>
    <mergeCell ref="C69:E69"/>
    <mergeCell ref="A71:E71"/>
    <mergeCell ref="D137:E137"/>
    <mergeCell ref="D130:E130"/>
    <mergeCell ref="D136:E136"/>
    <mergeCell ref="D133:E133"/>
    <mergeCell ref="D134:E134"/>
    <mergeCell ref="D131:E131"/>
    <mergeCell ref="D132:E132"/>
    <mergeCell ref="D135:E135"/>
  </mergeCells>
  <phoneticPr fontId="11" type="noConversion"/>
  <conditionalFormatting sqref="B1:B1048576">
    <cfRule type="duplicateValues" dxfId="12" priority="13"/>
  </conditionalFormatting>
  <conditionalFormatting sqref="E142:E1048576 E1:E137">
    <cfRule type="duplicateValues" dxfId="11" priority="11"/>
    <cfRule type="duplicateValues" dxfId="10" priority="12"/>
  </conditionalFormatting>
  <conditionalFormatting sqref="E138">
    <cfRule type="duplicateValues" dxfId="7" priority="7"/>
    <cfRule type="duplicateValues" dxfId="6" priority="8"/>
  </conditionalFormatting>
  <conditionalFormatting sqref="E139">
    <cfRule type="duplicateValues" dxfId="5" priority="5"/>
    <cfRule type="duplicateValues" dxfId="4" priority="6"/>
  </conditionalFormatting>
  <conditionalFormatting sqref="E140">
    <cfRule type="duplicateValues" dxfId="3" priority="3"/>
    <cfRule type="duplicateValues" dxfId="2" priority="4"/>
  </conditionalFormatting>
  <conditionalFormatting sqref="E14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5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6">
        <v>429</v>
      </c>
      <c r="C2" s="3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7">
        <v>750</v>
      </c>
      <c r="C3" s="39" t="s">
        <v>17</v>
      </c>
    </row>
    <row r="4" spans="2:6" ht="15.75" thickBot="1" x14ac:dyDescent="0.3">
      <c r="B4" s="37">
        <v>234</v>
      </c>
      <c r="C4" s="39" t="s">
        <v>17</v>
      </c>
    </row>
    <row r="5" spans="2:6" ht="15.75" thickBot="1" x14ac:dyDescent="0.3">
      <c r="B5" s="37">
        <v>169</v>
      </c>
      <c r="C5" s="39" t="s">
        <v>17</v>
      </c>
    </row>
    <row r="6" spans="2:6" ht="15.75" thickBot="1" x14ac:dyDescent="0.3">
      <c r="B6" s="37">
        <v>767</v>
      </c>
      <c r="C6" s="39" t="s">
        <v>17</v>
      </c>
    </row>
    <row r="7" spans="2:6" ht="15.75" thickBot="1" x14ac:dyDescent="0.3">
      <c r="B7" s="37">
        <v>431</v>
      </c>
      <c r="C7" s="39" t="s">
        <v>17</v>
      </c>
    </row>
    <row r="8" spans="2:6" ht="15.75" thickBot="1" x14ac:dyDescent="0.3">
      <c r="B8" s="37">
        <v>969</v>
      </c>
      <c r="C8" s="39" t="s">
        <v>17</v>
      </c>
    </row>
    <row r="9" spans="2:6" ht="15.75" thickBot="1" x14ac:dyDescent="0.3">
      <c r="B9" s="37">
        <v>162</v>
      </c>
      <c r="C9" s="39" t="s">
        <v>17</v>
      </c>
    </row>
    <row r="10" spans="2:6" ht="15.75" thickBot="1" x14ac:dyDescent="0.3">
      <c r="B10" s="37">
        <v>631</v>
      </c>
      <c r="C10" s="39" t="s">
        <v>17</v>
      </c>
    </row>
    <row r="11" spans="2:6" ht="15.75" thickBot="1" x14ac:dyDescent="0.3">
      <c r="B11" s="37">
        <v>706</v>
      </c>
      <c r="C11" s="39" t="s">
        <v>17</v>
      </c>
    </row>
    <row r="12" spans="2:6" ht="15.75" thickBot="1" x14ac:dyDescent="0.3">
      <c r="B12" s="37">
        <v>612</v>
      </c>
      <c r="C12" s="39" t="s">
        <v>17</v>
      </c>
    </row>
    <row r="13" spans="2:6" ht="15.75" thickBot="1" x14ac:dyDescent="0.3">
      <c r="B13" s="37">
        <v>359</v>
      </c>
      <c r="C13" s="39" t="s">
        <v>17</v>
      </c>
    </row>
    <row r="14" spans="2:6" ht="15.75" thickBot="1" x14ac:dyDescent="0.3">
      <c r="B14" s="37">
        <v>925</v>
      </c>
      <c r="C14" s="39" t="s">
        <v>17</v>
      </c>
    </row>
    <row r="15" spans="2:6" ht="15.75" thickBot="1" x14ac:dyDescent="0.3">
      <c r="B15" s="37">
        <v>670</v>
      </c>
      <c r="C15" s="39" t="s">
        <v>17</v>
      </c>
    </row>
    <row r="16" spans="2:6" ht="15.75" thickBot="1" x14ac:dyDescent="0.3">
      <c r="B16" s="37">
        <v>783</v>
      </c>
      <c r="C16" s="39" t="s">
        <v>17</v>
      </c>
    </row>
    <row r="17" spans="2:3" ht="15.75" thickBot="1" x14ac:dyDescent="0.3">
      <c r="B17" s="37"/>
      <c r="C17" s="39" t="s">
        <v>17</v>
      </c>
    </row>
    <row r="18" spans="2:3" ht="15.75" thickBot="1" x14ac:dyDescent="0.3">
      <c r="B18" s="37"/>
      <c r="C18" s="39" t="s">
        <v>17</v>
      </c>
    </row>
    <row r="19" spans="2:3" ht="15.75" thickBot="1" x14ac:dyDescent="0.3">
      <c r="B19" s="37"/>
      <c r="C19" s="39" t="s">
        <v>17</v>
      </c>
    </row>
    <row r="20" spans="2:3" ht="15.75" thickBot="1" x14ac:dyDescent="0.3">
      <c r="B20" s="37"/>
      <c r="C20" s="39" t="s">
        <v>17</v>
      </c>
    </row>
    <row r="21" spans="2:3" ht="15.75" thickBot="1" x14ac:dyDescent="0.3">
      <c r="B21" s="37"/>
      <c r="C21" s="39" t="s">
        <v>17</v>
      </c>
    </row>
    <row r="22" spans="2:3" ht="15.75" thickBot="1" x14ac:dyDescent="0.3">
      <c r="B22" s="37"/>
      <c r="C22" s="39" t="s">
        <v>17</v>
      </c>
    </row>
    <row r="23" spans="2:3" ht="15.75" thickBot="1" x14ac:dyDescent="0.3">
      <c r="B23" s="37"/>
      <c r="C23" s="39" t="s">
        <v>17</v>
      </c>
    </row>
    <row r="24" spans="2:3" ht="15.75" thickBot="1" x14ac:dyDescent="0.3">
      <c r="B24" s="37"/>
      <c r="C24" s="39" t="s">
        <v>17</v>
      </c>
    </row>
    <row r="25" spans="2:3" ht="15.75" thickBot="1" x14ac:dyDescent="0.3">
      <c r="B25" s="37"/>
      <c r="C25" s="39" t="s">
        <v>17</v>
      </c>
    </row>
    <row r="26" spans="2:3" ht="15.75" thickBot="1" x14ac:dyDescent="0.3">
      <c r="B26" s="37"/>
      <c r="C26" s="39" t="s">
        <v>17</v>
      </c>
    </row>
    <row r="27" spans="2:3" ht="15.75" thickBot="1" x14ac:dyDescent="0.3">
      <c r="B27" s="37"/>
      <c r="C27" s="39" t="s">
        <v>17</v>
      </c>
    </row>
    <row r="28" spans="2:3" ht="15.75" thickBot="1" x14ac:dyDescent="0.3">
      <c r="B28" s="37"/>
      <c r="C28" s="39" t="s">
        <v>17</v>
      </c>
    </row>
    <row r="29" spans="2:3" ht="15.75" thickBot="1" x14ac:dyDescent="0.3">
      <c r="B29" s="37"/>
      <c r="C29" s="39" t="s">
        <v>17</v>
      </c>
    </row>
    <row r="30" spans="2:3" ht="15.75" thickBot="1" x14ac:dyDescent="0.3">
      <c r="B30" s="37"/>
      <c r="C30" s="39" t="s">
        <v>17</v>
      </c>
    </row>
    <row r="31" spans="2:3" ht="15.75" thickBot="1" x14ac:dyDescent="0.3">
      <c r="B31" s="37"/>
      <c r="C31" s="39" t="s">
        <v>17</v>
      </c>
    </row>
    <row r="32" spans="2:3" ht="15.75" thickBot="1" x14ac:dyDescent="0.3">
      <c r="B32" s="37"/>
      <c r="C32" s="39" t="s">
        <v>17</v>
      </c>
    </row>
    <row r="33" spans="2:3" ht="15.75" thickBot="1" x14ac:dyDescent="0.3">
      <c r="B33" s="37"/>
      <c r="C33" s="39" t="s">
        <v>17</v>
      </c>
    </row>
    <row r="34" spans="2:3" ht="15.75" thickBot="1" x14ac:dyDescent="0.3">
      <c r="B34" s="37"/>
      <c r="C34" s="39" t="s">
        <v>17</v>
      </c>
    </row>
    <row r="35" spans="2:3" ht="15.75" thickBot="1" x14ac:dyDescent="0.3">
      <c r="B35" s="37"/>
      <c r="C35" s="39" t="s">
        <v>17</v>
      </c>
    </row>
    <row r="36" spans="2:3" ht="15.75" thickBot="1" x14ac:dyDescent="0.3">
      <c r="B36" s="37"/>
      <c r="C36" s="39" t="s">
        <v>17</v>
      </c>
    </row>
    <row r="37" spans="2:3" ht="15.75" thickBot="1" x14ac:dyDescent="0.3">
      <c r="B37" s="37"/>
      <c r="C37" s="39" t="s">
        <v>17</v>
      </c>
    </row>
    <row r="38" spans="2:3" ht="15.75" thickBot="1" x14ac:dyDescent="0.3">
      <c r="B38" s="37"/>
      <c r="C38" s="39" t="s">
        <v>17</v>
      </c>
    </row>
    <row r="39" spans="2:3" ht="15.75" thickBot="1" x14ac:dyDescent="0.3">
      <c r="B39" s="37"/>
      <c r="C39" s="39" t="s">
        <v>17</v>
      </c>
    </row>
    <row r="40" spans="2:3" ht="15.75" thickBot="1" x14ac:dyDescent="0.3">
      <c r="B40" s="37"/>
      <c r="C40" s="39" t="s">
        <v>17</v>
      </c>
    </row>
    <row r="41" spans="2:3" ht="15.75" thickBot="1" x14ac:dyDescent="0.3">
      <c r="B41" s="37"/>
      <c r="C41" s="39" t="s">
        <v>17</v>
      </c>
    </row>
    <row r="42" spans="2:3" ht="15.75" thickBot="1" x14ac:dyDescent="0.3">
      <c r="B42" s="37"/>
      <c r="C42" s="39" t="s">
        <v>17</v>
      </c>
    </row>
    <row r="43" spans="2:3" ht="15.75" thickBot="1" x14ac:dyDescent="0.3">
      <c r="B43" s="37"/>
      <c r="C43" s="39" t="s">
        <v>17</v>
      </c>
    </row>
    <row r="44" spans="2:3" ht="15.75" thickBot="1" x14ac:dyDescent="0.3">
      <c r="B44" s="37"/>
      <c r="C44" s="39" t="s">
        <v>17</v>
      </c>
    </row>
    <row r="45" spans="2:3" ht="15.75" thickBot="1" x14ac:dyDescent="0.3">
      <c r="B45" s="37"/>
      <c r="C45" s="39" t="s">
        <v>17</v>
      </c>
    </row>
    <row r="46" spans="2:3" ht="15.75" thickBot="1" x14ac:dyDescent="0.3">
      <c r="B46" s="37"/>
      <c r="C46" s="39" t="s">
        <v>17</v>
      </c>
    </row>
    <row r="47" spans="2:3" ht="15.75" thickBot="1" x14ac:dyDescent="0.3">
      <c r="B47" s="37"/>
      <c r="C47" s="39" t="s">
        <v>17</v>
      </c>
    </row>
    <row r="48" spans="2:3" ht="15.75" thickBot="1" x14ac:dyDescent="0.3">
      <c r="B48" s="37"/>
      <c r="C48" s="39" t="s">
        <v>17</v>
      </c>
    </row>
    <row r="49" spans="2:3" ht="15.75" thickBot="1" x14ac:dyDescent="0.3">
      <c r="B49" s="37"/>
      <c r="C49" s="39" t="s">
        <v>17</v>
      </c>
    </row>
    <row r="50" spans="2:3" ht="15.75" thickBot="1" x14ac:dyDescent="0.3">
      <c r="B50" s="37"/>
      <c r="C50" s="39" t="s">
        <v>17</v>
      </c>
    </row>
    <row r="51" spans="2:3" ht="15.75" thickBot="1" x14ac:dyDescent="0.3">
      <c r="B51" s="37"/>
      <c r="C51" s="39" t="s">
        <v>17</v>
      </c>
    </row>
    <row r="52" spans="2:3" ht="15.75" thickBot="1" x14ac:dyDescent="0.3">
      <c r="B52" s="37"/>
      <c r="C52" s="39" t="s">
        <v>17</v>
      </c>
    </row>
    <row r="53" spans="2:3" ht="15.75" thickBot="1" x14ac:dyDescent="0.3">
      <c r="B53" s="37"/>
      <c r="C53" s="39" t="s">
        <v>17</v>
      </c>
    </row>
    <row r="54" spans="2:3" ht="15.75" thickBot="1" x14ac:dyDescent="0.3">
      <c r="B54" s="37"/>
      <c r="C54" s="39" t="s">
        <v>17</v>
      </c>
    </row>
    <row r="55" spans="2:3" ht="15.75" thickBot="1" x14ac:dyDescent="0.3">
      <c r="B55" s="37"/>
      <c r="C55" s="39" t="s">
        <v>17</v>
      </c>
    </row>
    <row r="56" spans="2:3" ht="15.75" thickBot="1" x14ac:dyDescent="0.3">
      <c r="B56" s="37"/>
      <c r="C56" s="39" t="s">
        <v>17</v>
      </c>
    </row>
    <row r="57" spans="2:3" ht="15.75" thickBot="1" x14ac:dyDescent="0.3">
      <c r="B57" s="37"/>
      <c r="C57" s="39" t="s">
        <v>17</v>
      </c>
    </row>
    <row r="58" spans="2:3" ht="15.75" thickBot="1" x14ac:dyDescent="0.3">
      <c r="B58" s="37"/>
      <c r="C58" s="39" t="s">
        <v>17</v>
      </c>
    </row>
    <row r="59" spans="2:3" ht="15.75" thickBot="1" x14ac:dyDescent="0.3">
      <c r="B59" s="37"/>
      <c r="C59" s="39" t="s">
        <v>17</v>
      </c>
    </row>
    <row r="60" spans="2:3" ht="15.75" thickBot="1" x14ac:dyDescent="0.3">
      <c r="B60" s="38"/>
      <c r="C60" s="40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2021-05-19T02:12:19Z</dcterms:modified>
</cp:coreProperties>
</file>