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8\"/>
    </mc:Choice>
  </mc:AlternateContent>
  <bookViews>
    <workbookView xWindow="0" yWindow="0" windowWidth="20400" windowHeight="765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Hoja1!$A$53:$E$54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1" i="1" l="1"/>
  <c r="C91" i="1"/>
  <c r="B92" i="1"/>
  <c r="A36" i="1"/>
  <c r="C36" i="1"/>
  <c r="B37" i="1"/>
  <c r="C85" i="1" l="1"/>
  <c r="C86" i="1"/>
  <c r="C87" i="1"/>
  <c r="C88" i="1"/>
  <c r="C89" i="1"/>
  <c r="A85" i="1"/>
  <c r="A86" i="1"/>
  <c r="A87" i="1"/>
  <c r="A88" i="1"/>
  <c r="A89" i="1"/>
  <c r="A90" i="1"/>
  <c r="C60" i="1"/>
  <c r="C61" i="1"/>
  <c r="C62" i="1"/>
  <c r="C63" i="1"/>
  <c r="A60" i="1"/>
  <c r="A61" i="1"/>
  <c r="A62" i="1"/>
  <c r="A63" i="1"/>
  <c r="C14" i="1" l="1"/>
  <c r="A14" i="1"/>
  <c r="B15" i="1"/>
  <c r="B10" i="1" l="1"/>
  <c r="C9" i="1"/>
  <c r="A9" i="1"/>
  <c r="B64" i="1"/>
  <c r="C79" i="1"/>
  <c r="C80" i="1"/>
  <c r="C81" i="1"/>
  <c r="C82" i="1"/>
  <c r="C83" i="1"/>
  <c r="C84" i="1"/>
  <c r="C90" i="1"/>
  <c r="A79" i="1"/>
  <c r="A80" i="1"/>
  <c r="A81" i="1"/>
  <c r="A82" i="1"/>
  <c r="A83" i="1"/>
  <c r="A84" i="1"/>
  <c r="C30" i="1"/>
  <c r="C31" i="1"/>
  <c r="C32" i="1"/>
  <c r="C33" i="1"/>
  <c r="C34" i="1"/>
  <c r="C35" i="1"/>
  <c r="A30" i="1"/>
  <c r="A31" i="1"/>
  <c r="A32" i="1"/>
  <c r="A33" i="1"/>
  <c r="A34" i="1"/>
  <c r="A35" i="1"/>
  <c r="B50" i="1"/>
  <c r="A47" i="1"/>
  <c r="A48" i="1"/>
  <c r="A49" i="1"/>
  <c r="C47" i="1"/>
  <c r="C48" i="1"/>
  <c r="C49" i="1"/>
  <c r="C55" i="1"/>
  <c r="C56" i="1"/>
  <c r="C57" i="1"/>
  <c r="C58" i="1"/>
  <c r="C59" i="1"/>
  <c r="A55" i="1"/>
  <c r="A56" i="1"/>
  <c r="A57" i="1"/>
  <c r="A58" i="1"/>
  <c r="A59" i="1"/>
  <c r="C75" i="1"/>
  <c r="C76" i="1"/>
  <c r="C77" i="1"/>
  <c r="C78" i="1"/>
  <c r="A75" i="1"/>
  <c r="A76" i="1"/>
  <c r="A77" i="1"/>
  <c r="A78" i="1"/>
  <c r="C26" i="1" l="1"/>
  <c r="A26" i="1"/>
  <c r="C28" i="1"/>
  <c r="A28" i="1"/>
  <c r="C27" i="1"/>
  <c r="A27" i="1"/>
  <c r="C29" i="1"/>
  <c r="A29" i="1"/>
  <c r="C25" i="1"/>
  <c r="A25" i="1"/>
  <c r="C23" i="1"/>
  <c r="A23" i="1"/>
  <c r="C24" i="1"/>
  <c r="A24" i="1"/>
  <c r="C22" i="1" l="1"/>
  <c r="A22" i="1"/>
  <c r="A45" i="1" l="1"/>
  <c r="C45" i="1"/>
  <c r="C74" i="1"/>
  <c r="A74" i="1"/>
  <c r="C43" i="1"/>
  <c r="C44" i="1"/>
  <c r="A43" i="1"/>
  <c r="A44" i="1"/>
  <c r="C46" i="1"/>
  <c r="A46" i="1"/>
  <c r="C20" i="1" l="1"/>
  <c r="C21" i="1"/>
  <c r="A20" i="1"/>
  <c r="A21" i="1"/>
  <c r="C72" i="1" l="1"/>
  <c r="C73" i="1"/>
  <c r="A72" i="1"/>
  <c r="A73" i="1"/>
  <c r="C19" i="1" l="1"/>
  <c r="A19" i="1"/>
  <c r="C42" i="1"/>
  <c r="A42" i="1"/>
  <c r="A54" i="1" l="1"/>
  <c r="C54" i="1"/>
  <c r="A71" i="1"/>
  <c r="C71" i="1"/>
  <c r="C41" i="1" l="1"/>
  <c r="A41" i="1"/>
  <c r="A67" i="1"/>
  <c r="F2" i="3" l="1"/>
</calcChain>
</file>

<file path=xl/sharedStrings.xml><?xml version="1.0" encoding="utf-8"?>
<sst xmlns="http://schemas.openxmlformats.org/spreadsheetml/2006/main" count="980" uniqueCount="27">
  <si>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</si>
  <si>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</si>
  <si>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</si>
  <si>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</si>
  <si>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</si>
  <si>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</si>
  <si>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</si>
  <si>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</si>
  <si>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</si>
  <si>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</si>
  <si>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</si>
  <si>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</si>
  <si>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</si>
  <si>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</si>
  <si>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</si>
  <si>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</si>
  <si>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</si>
  <si>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</si>
  <si>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</si>
  <si>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</si>
  <si>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</si>
  <si>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</si>
  <si>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</si>
  <si>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</si>
  <si>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</si>
  <si>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2 Gavetas Vacias 1 Fallando</t>
  </si>
  <si>
    <t>3335889885 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</si>
</sst>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9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zoomScale="70" zoomScaleNormal="70" workbookViewId="0">
      <selection activeCell="C4" sqref="C4"/>
    </sheetView>
  </sheetViews>
  <sheetFormatPr baseColWidth="10" defaultColWidth="23.42578125" defaultRowHeight="15" x14ac:dyDescent="0.25"/>
  <cols>
    <col min="1" max="1" width="27.140625" customWidth="1"/>
    <col min="2" max="2" width="26.7109375" customWidth="1"/>
    <col min="3" max="3" width="82" customWidth="1"/>
    <col min="4" max="4" width="38.42578125" bestFit="1" customWidth="1"/>
    <col min="5" max="5" width="27.28515625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44333.708333333336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44365.25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19" t="e">
        <f>VLOOKUP(B9,'[1]LISTADO ATM'!$A$2:$C$821,3,0)</f>
        <v>#N/A</v>
      </c>
      <c r="B9" s="22"/>
      <c r="C9" s="22" t="e">
        <f>VLOOKUP(B9,'[1]LISTADO ATM'!$A$2:$B$821,2,0)</f>
        <v>#N/A</v>
      </c>
      <c r="D9" s="16" t="s">
        <v>20</v>
      </c>
      <c r="E9" s="27"/>
    </row>
    <row r="10" spans="1:5" ht="18.75" thickBot="1" x14ac:dyDescent="0.3">
      <c r="A10" s="3" t="s">
        <v>11</v>
      </c>
      <c r="B10" s="30">
        <f>COUNT(B9:B9)</f>
        <v>0</v>
      </c>
      <c r="C10" s="65"/>
      <c r="D10" s="66"/>
      <c r="E10" s="67"/>
    </row>
    <row r="11" spans="1:5" x14ac:dyDescent="0.25">
      <c r="B11" s="5"/>
      <c r="E11" s="5"/>
    </row>
    <row r="12" spans="1:5" ht="18" x14ac:dyDescent="0.25">
      <c r="A12" s="62" t="s">
        <v>16</v>
      </c>
      <c r="B12" s="63"/>
      <c r="C12" s="63"/>
      <c r="D12" s="63"/>
      <c r="E12" s="6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9" t="e">
        <f>VLOOKUP(B14,'[1]LISTADO ATM'!$A$2:$C$821,3,0)</f>
        <v>#N/A</v>
      </c>
      <c r="B14" s="22"/>
      <c r="C14" s="25" t="e">
        <f>VLOOKUP(B14,'[1]LISTADO ATM'!$A$2:$B$821,2,0)</f>
        <v>#N/A</v>
      </c>
      <c r="D14" s="16" t="s">
        <v>19</v>
      </c>
      <c r="E14" s="27"/>
    </row>
    <row r="15" spans="1:5" ht="18.75" thickBot="1" x14ac:dyDescent="0.3">
      <c r="A15" s="3" t="s">
        <v>11</v>
      </c>
      <c r="B15" s="30">
        <f>COUNT(#REF!)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thickBot="1" x14ac:dyDescent="0.3">
      <c r="A17" s="45" t="s">
        <v>14</v>
      </c>
      <c r="B17" s="46"/>
      <c r="C17" s="46"/>
      <c r="D17" s="46"/>
      <c r="E17" s="47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ATM'!$A$2:$C$821,3,0)</f>
        <v>DISTRITO NACIONAL</v>
      </c>
      <c r="B19" s="22">
        <v>422</v>
      </c>
      <c r="C19" s="22" t="str">
        <f>VLOOKUP(B19,'[1]LISTADO ATM'!$A$2:$B$821,2,0)</f>
        <v xml:space="preserve">ATM Olé Manoguayabo </v>
      </c>
      <c r="D19" s="15" t="s">
        <v>10</v>
      </c>
      <c r="E19" s="27">
        <v>3335888082</v>
      </c>
    </row>
    <row r="20" spans="1:5" ht="18" x14ac:dyDescent="0.25">
      <c r="A20" s="22" t="str">
        <f>VLOOKUP(B20,'[1]LISTADO ATM'!$A$2:$C$821,3,0)</f>
        <v>DISTRITO NACIONAL</v>
      </c>
      <c r="B20" s="22">
        <v>813</v>
      </c>
      <c r="C20" s="22" t="str">
        <f>VLOOKUP(B20,'[1]LISTADO ATM'!$A$2:$B$821,2,0)</f>
        <v>ATM Oficina Occidental Mall</v>
      </c>
      <c r="D20" s="15" t="s">
        <v>10</v>
      </c>
      <c r="E20" s="27">
        <v>3335888174</v>
      </c>
    </row>
    <row r="21" spans="1:5" ht="18" x14ac:dyDescent="0.25">
      <c r="A21" s="22" t="str">
        <f>VLOOKUP(B21,'[1]LISTADO ATM'!$A$2:$C$821,3,0)</f>
        <v>DISTRITO NACIONAL</v>
      </c>
      <c r="B21" s="22">
        <v>979</v>
      </c>
      <c r="C21" s="22" t="str">
        <f>VLOOKUP(B21,'[1]LISTADO ATM'!$A$2:$B$821,2,0)</f>
        <v xml:space="preserve">ATM Oficina Luperón I </v>
      </c>
      <c r="D21" s="15" t="s">
        <v>10</v>
      </c>
      <c r="E21" s="27">
        <v>3335888177</v>
      </c>
    </row>
    <row r="22" spans="1:5" ht="18" x14ac:dyDescent="0.25">
      <c r="A22" s="22" t="str">
        <f>VLOOKUP(B22,'[1]LISTADO ATM'!$A$2:$C$821,3,0)</f>
        <v>NORTE</v>
      </c>
      <c r="B22" s="22">
        <v>712</v>
      </c>
      <c r="C22" s="22" t="str">
        <f>VLOOKUP(B22,'[1]LISTADO ATM'!$A$2:$B$821,2,0)</f>
        <v xml:space="preserve">ATM Oficina Imbert </v>
      </c>
      <c r="D22" s="15" t="s">
        <v>10</v>
      </c>
      <c r="E22" s="27">
        <v>3335888368</v>
      </c>
    </row>
    <row r="23" spans="1:5" ht="18" x14ac:dyDescent="0.25">
      <c r="A23" s="22" t="str">
        <f>VLOOKUP(B23,'[1]LISTADO ATM'!$A$2:$C$821,3,0)</f>
        <v>ESTE</v>
      </c>
      <c r="B23" s="22">
        <v>838</v>
      </c>
      <c r="C23" s="22" t="str">
        <f>VLOOKUP(B23,'[1]LISTADO ATM'!$A$2:$B$821,2,0)</f>
        <v xml:space="preserve">ATM UNP Consuelo </v>
      </c>
      <c r="D23" s="15" t="s">
        <v>10</v>
      </c>
      <c r="E23" s="27">
        <v>3335889275</v>
      </c>
    </row>
    <row r="24" spans="1:5" ht="18" x14ac:dyDescent="0.25">
      <c r="A24" s="22" t="str">
        <f>VLOOKUP(B24,'[1]LISTADO ATM'!$A$2:$C$821,3,0)</f>
        <v>DISTRITO NACIONAL</v>
      </c>
      <c r="B24" s="22">
        <v>887</v>
      </c>
      <c r="C24" s="22" t="str">
        <f>VLOOKUP(B24,'[1]LISTADO ATM'!$A$2:$B$821,2,0)</f>
        <v>ATM S/M Bravo Los Proceres</v>
      </c>
      <c r="D24" s="15" t="s">
        <v>10</v>
      </c>
      <c r="E24" s="27">
        <v>3335889440</v>
      </c>
    </row>
    <row r="25" spans="1:5" ht="18" x14ac:dyDescent="0.25">
      <c r="A25" s="22" t="str">
        <f>VLOOKUP(B25,'[1]LISTADO ATM'!$A$2:$C$821,3,0)</f>
        <v>SUR</v>
      </c>
      <c r="B25" s="22">
        <v>252</v>
      </c>
      <c r="C25" s="22" t="str">
        <f>VLOOKUP(B25,'[1]LISTADO ATM'!$A$2:$B$821,2,0)</f>
        <v xml:space="preserve">ATM Banco Agrícola (Barahona) </v>
      </c>
      <c r="D25" s="15" t="s">
        <v>10</v>
      </c>
      <c r="E25" s="27">
        <v>3335889444</v>
      </c>
    </row>
    <row r="26" spans="1:5" ht="18" x14ac:dyDescent="0.25">
      <c r="A26" s="22" t="str">
        <f>VLOOKUP(B26,'[1]LISTADO ATM'!$A$2:$C$821,3,0)</f>
        <v>DISTRITO NACIONAL</v>
      </c>
      <c r="B26" s="22">
        <v>387</v>
      </c>
      <c r="C26" s="22" t="str">
        <f>VLOOKUP(B26,'[1]LISTADO ATM'!$A$2:$B$821,2,0)</f>
        <v xml:space="preserve">ATM S/M La Cadena San Vicente de Paul </v>
      </c>
      <c r="D26" s="15" t="s">
        <v>10</v>
      </c>
      <c r="E26" s="27">
        <v>3335889463</v>
      </c>
    </row>
    <row r="27" spans="1:5" ht="18" x14ac:dyDescent="0.25">
      <c r="A27" s="22" t="str">
        <f>VLOOKUP(B27,'[1]LISTADO ATM'!$A$2:$C$821,3,0)</f>
        <v>NORTE</v>
      </c>
      <c r="B27" s="22">
        <v>635</v>
      </c>
      <c r="C27" s="22" t="str">
        <f>VLOOKUP(B27,'[1]LISTADO ATM'!$A$2:$B$821,2,0)</f>
        <v xml:space="preserve">ATM Zona Franca Tamboril </v>
      </c>
      <c r="D27" s="15" t="s">
        <v>10</v>
      </c>
      <c r="E27" s="27">
        <v>3335889656</v>
      </c>
    </row>
    <row r="28" spans="1:5" ht="18" x14ac:dyDescent="0.25">
      <c r="A28" s="22" t="str">
        <f>VLOOKUP(B28,'[1]LISTADO ATM'!$A$2:$C$821,3,0)</f>
        <v>DISTRITO NACIONAL</v>
      </c>
      <c r="B28" s="22">
        <v>701</v>
      </c>
      <c r="C28" s="22" t="str">
        <f>VLOOKUP(B28,'[1]LISTADO ATM'!$A$2:$B$821,2,0)</f>
        <v>ATM Autoservicio Los Alcarrizos</v>
      </c>
      <c r="D28" s="15" t="s">
        <v>10</v>
      </c>
      <c r="E28" s="27">
        <v>3335889665</v>
      </c>
    </row>
    <row r="29" spans="1:5" ht="18" x14ac:dyDescent="0.25">
      <c r="A29" s="22" t="str">
        <f>VLOOKUP(B29,'[1]LISTADO ATM'!$A$2:$C$821,3,0)</f>
        <v>SUR</v>
      </c>
      <c r="B29" s="22">
        <v>84</v>
      </c>
      <c r="C29" s="22" t="str">
        <f>VLOOKUP(B29,'[1]LISTADO ATM'!$A$2:$B$821,2,0)</f>
        <v xml:space="preserve">ATM Oficina Multicentro Sirena San Cristóbal </v>
      </c>
      <c r="D29" s="15" t="s">
        <v>10</v>
      </c>
      <c r="E29" s="27">
        <v>3335889682</v>
      </c>
    </row>
    <row r="30" spans="1:5" ht="18" x14ac:dyDescent="0.25">
      <c r="A30" s="22" t="str">
        <f>VLOOKUP(B30,'[1]LISTADO ATM'!$A$2:$C$821,3,0)</f>
        <v>DISTRITO NACIONAL</v>
      </c>
      <c r="B30" s="22">
        <v>23</v>
      </c>
      <c r="C30" s="22" t="str">
        <f>VLOOKUP(B30,'[1]LISTADO ATM'!$A$2:$B$821,2,0)</f>
        <v xml:space="preserve">ATM Oficina México </v>
      </c>
      <c r="D30" s="15" t="s">
        <v>10</v>
      </c>
      <c r="E30" s="27">
        <v>3335889791</v>
      </c>
    </row>
    <row r="31" spans="1:5" ht="18" x14ac:dyDescent="0.25">
      <c r="A31" s="22" t="str">
        <f>VLOOKUP(B31,'[1]LISTADO ATM'!$A$2:$C$821,3,0)</f>
        <v>NORTE</v>
      </c>
      <c r="B31" s="22">
        <v>283</v>
      </c>
      <c r="C31" s="22" t="str">
        <f>VLOOKUP(B31,'[1]LISTADO ATM'!$A$2:$B$821,2,0)</f>
        <v xml:space="preserve">ATM Oficina Nibaje </v>
      </c>
      <c r="D31" s="15" t="s">
        <v>10</v>
      </c>
      <c r="E31" s="27">
        <v>3335889793</v>
      </c>
    </row>
    <row r="32" spans="1:5" ht="18" x14ac:dyDescent="0.25">
      <c r="A32" s="22" t="str">
        <f>VLOOKUP(B32,'[1]LISTADO ATM'!$A$2:$C$821,3,0)</f>
        <v>NORTE</v>
      </c>
      <c r="B32" s="22">
        <v>198</v>
      </c>
      <c r="C32" s="22" t="str">
        <f>VLOOKUP(B32,'[1]LISTADO ATM'!$A$2:$B$821,2,0)</f>
        <v xml:space="preserve">ATM Almacenes El Encanto  (Santiago) </v>
      </c>
      <c r="D32" s="15" t="s">
        <v>10</v>
      </c>
      <c r="E32" s="27">
        <v>3335889795</v>
      </c>
    </row>
    <row r="33" spans="1:5" ht="18" x14ac:dyDescent="0.25">
      <c r="A33" s="22" t="str">
        <f>VLOOKUP(B33,'[1]LISTADO ATM'!$A$2:$C$821,3,0)</f>
        <v>NORTE</v>
      </c>
      <c r="B33" s="22">
        <v>857</v>
      </c>
      <c r="C33" s="22" t="str">
        <f>VLOOKUP(B33,'[1]LISTADO ATM'!$A$2:$B$821,2,0)</f>
        <v xml:space="preserve">ATM Oficina Los Alamos </v>
      </c>
      <c r="D33" s="15" t="s">
        <v>10</v>
      </c>
      <c r="E33" s="27">
        <v>3335889837</v>
      </c>
    </row>
    <row r="34" spans="1:5" ht="18" x14ac:dyDescent="0.25">
      <c r="A34" s="22" t="str">
        <f>VLOOKUP(B34,'[1]LISTADO ATM'!$A$2:$C$821,3,0)</f>
        <v>ESTE</v>
      </c>
      <c r="B34" s="22">
        <v>114</v>
      </c>
      <c r="C34" s="22" t="str">
        <f>VLOOKUP(B34,'[1]LISTADO ATM'!$A$2:$B$821,2,0)</f>
        <v xml:space="preserve">ATM Oficina Hato Mayor </v>
      </c>
      <c r="D34" s="15" t="s">
        <v>10</v>
      </c>
      <c r="E34" s="27">
        <v>3335889861</v>
      </c>
    </row>
    <row r="35" spans="1:5" ht="18" x14ac:dyDescent="0.25">
      <c r="A35" s="22" t="str">
        <f>VLOOKUP(B35,'[1]LISTADO ATM'!$A$2:$C$821,3,0)</f>
        <v>DISTRITO NACIONAL</v>
      </c>
      <c r="B35" s="22">
        <v>14</v>
      </c>
      <c r="C35" s="22" t="str">
        <f>VLOOKUP(B35,'[1]LISTADO ATM'!$A$2:$B$821,2,0)</f>
        <v xml:space="preserve">ATM Oficina Aeropuerto Las Américas I </v>
      </c>
      <c r="D35" s="15" t="s">
        <v>10</v>
      </c>
      <c r="E35" s="27">
        <v>3335889873</v>
      </c>
    </row>
    <row r="36" spans="1:5" ht="18" x14ac:dyDescent="0.25">
      <c r="A36" s="22" t="str">
        <f>VLOOKUP(B36,'[1]LISTADO ATM'!$A$2:$C$821,3,0)</f>
        <v>SUR</v>
      </c>
      <c r="B36" s="68">
        <v>615</v>
      </c>
      <c r="C36" s="22" t="str">
        <f>VLOOKUP(B36,'[1]LISTADO ATM'!$A$2:$B$821,2,0)</f>
        <v xml:space="preserve">ATM Estación Sunix Cabral (Barahona) </v>
      </c>
      <c r="D36" s="15" t="s">
        <v>10</v>
      </c>
      <c r="E36" s="27" t="s">
        <v>26</v>
      </c>
    </row>
    <row r="37" spans="1:5" ht="18.75" thickBot="1" x14ac:dyDescent="0.3">
      <c r="A37" s="26"/>
      <c r="B37" s="30">
        <f>COUNT(B19:B36)</f>
        <v>18</v>
      </c>
      <c r="C37" s="14"/>
      <c r="D37" s="14"/>
      <c r="E37" s="14"/>
    </row>
    <row r="38" spans="1:5" ht="15.75" thickBot="1" x14ac:dyDescent="0.3">
      <c r="B38" s="5"/>
      <c r="E38" s="5"/>
    </row>
    <row r="39" spans="1:5" ht="18.75" thickBot="1" x14ac:dyDescent="0.3">
      <c r="A39" s="45" t="s">
        <v>21</v>
      </c>
      <c r="B39" s="46"/>
      <c r="C39" s="46"/>
      <c r="D39" s="46"/>
      <c r="E39" s="47"/>
    </row>
    <row r="40" spans="1:5" ht="18" x14ac:dyDescent="0.25">
      <c r="A40" s="2" t="s">
        <v>5</v>
      </c>
      <c r="B40" s="2" t="s">
        <v>6</v>
      </c>
      <c r="C40" s="2" t="s">
        <v>7</v>
      </c>
      <c r="D40" s="2" t="s">
        <v>8</v>
      </c>
      <c r="E40" s="2" t="s">
        <v>9</v>
      </c>
    </row>
    <row r="41" spans="1:5" ht="18" x14ac:dyDescent="0.25">
      <c r="A41" s="19" t="str">
        <f>VLOOKUP(B41,'[1]LISTADO ATM'!$A$2:$C$821,3,0)</f>
        <v>DISTRITO NACIONAL</v>
      </c>
      <c r="B41" s="22">
        <v>563</v>
      </c>
      <c r="C41" s="25" t="str">
        <f>VLOOKUP(B41,'[1]LISTADO ATM'!$A$2:$B$821,2,0)</f>
        <v xml:space="preserve">ATM Base Aérea San Isidro </v>
      </c>
      <c r="D41" s="22" t="s">
        <v>18</v>
      </c>
      <c r="E41" s="27">
        <v>3335887230</v>
      </c>
    </row>
    <row r="42" spans="1:5" ht="18" x14ac:dyDescent="0.25">
      <c r="A42" s="19" t="str">
        <f>VLOOKUP(B42,'[1]LISTADO ATM'!$A$2:$C$821,3,0)</f>
        <v>DISTRITO NACIONAL</v>
      </c>
      <c r="B42" s="22">
        <v>577</v>
      </c>
      <c r="C42" s="25" t="str">
        <f>VLOOKUP(B42,'[1]LISTADO ATM'!$A$2:$B$821,2,0)</f>
        <v xml:space="preserve">ATM Olé Ave. Duarte </v>
      </c>
      <c r="D42" s="22" t="s">
        <v>18</v>
      </c>
      <c r="E42" s="27">
        <v>3335888129</v>
      </c>
    </row>
    <row r="43" spans="1:5" ht="18" x14ac:dyDescent="0.25">
      <c r="A43" s="19" t="str">
        <f>VLOOKUP(B43,'[1]LISTADO ATM'!$A$2:$C$821,3,0)</f>
        <v>NORTE</v>
      </c>
      <c r="B43" s="22">
        <v>282</v>
      </c>
      <c r="C43" s="25" t="str">
        <f>VLOOKUP(B43,'[1]LISTADO ATM'!$A$2:$B$821,2,0)</f>
        <v xml:space="preserve">ATM Autobanco Nibaje </v>
      </c>
      <c r="D43" s="22" t="s">
        <v>18</v>
      </c>
      <c r="E43" s="27">
        <v>3335889646</v>
      </c>
    </row>
    <row r="44" spans="1:5" ht="18" x14ac:dyDescent="0.25">
      <c r="A44" s="19" t="str">
        <f>VLOOKUP(B44,'[1]LISTADO ATM'!$A$2:$C$821,3,0)</f>
        <v>DISTRITO NACIONAL</v>
      </c>
      <c r="B44" s="22">
        <v>409</v>
      </c>
      <c r="C44" s="25" t="str">
        <f>VLOOKUP(B44,'[1]LISTADO ATM'!$A$2:$B$821,2,0)</f>
        <v xml:space="preserve">ATM Oficina Las Palmas de Herrera I </v>
      </c>
      <c r="D44" s="22" t="s">
        <v>18</v>
      </c>
      <c r="E44" s="27">
        <v>3335889174</v>
      </c>
    </row>
    <row r="45" spans="1:5" ht="18" x14ac:dyDescent="0.25">
      <c r="A45" s="19" t="str">
        <f>VLOOKUP(B45,'[1]LISTADO ATM'!$A$2:$C$821,3,0)</f>
        <v>NORTE</v>
      </c>
      <c r="B45" s="22">
        <v>799</v>
      </c>
      <c r="C45" s="25" t="str">
        <f>VLOOKUP(B45,'[1]LISTADO ATM'!$A$2:$B$821,2,0)</f>
        <v xml:space="preserve">ATM Clínica Corominas (Santiago) </v>
      </c>
      <c r="D45" s="22" t="s">
        <v>18</v>
      </c>
      <c r="E45" s="27">
        <v>3335889707</v>
      </c>
    </row>
    <row r="46" spans="1:5" ht="18" x14ac:dyDescent="0.25">
      <c r="A46" s="19" t="str">
        <f>VLOOKUP(B46,'[1]LISTADO ATM'!$A$2:$C$821,3,0)</f>
        <v>NORTE</v>
      </c>
      <c r="B46" s="22">
        <v>882</v>
      </c>
      <c r="C46" s="25" t="str">
        <f>VLOOKUP(B46,'[1]LISTADO ATM'!$A$2:$B$821,2,0)</f>
        <v xml:space="preserve">ATM Oficina Moca II </v>
      </c>
      <c r="D46" s="22" t="s">
        <v>18</v>
      </c>
      <c r="E46" s="27">
        <v>3335889715</v>
      </c>
    </row>
    <row r="47" spans="1:5" ht="18" x14ac:dyDescent="0.25">
      <c r="A47" s="19" t="str">
        <f>VLOOKUP(B47,'[1]LISTADO ATM'!$A$2:$C$821,3,0)</f>
        <v>NORTE</v>
      </c>
      <c r="B47" s="22">
        <v>736</v>
      </c>
      <c r="C47" s="25" t="str">
        <f>VLOOKUP(B47,'[1]LISTADO ATM'!$A$2:$B$821,2,0)</f>
        <v xml:space="preserve">ATM Oficina Puerto Plata I </v>
      </c>
      <c r="D47" s="22" t="s">
        <v>18</v>
      </c>
      <c r="E47" s="27">
        <v>3335889872</v>
      </c>
    </row>
    <row r="48" spans="1:5" ht="18" x14ac:dyDescent="0.25">
      <c r="A48" s="19" t="str">
        <f>VLOOKUP(B48,'[1]LISTADO ATM'!$A$2:$C$821,3,0)</f>
        <v>DISTRITO NACIONAL</v>
      </c>
      <c r="B48" s="22">
        <v>949</v>
      </c>
      <c r="C48" s="25" t="str">
        <f>VLOOKUP(B48,'[1]LISTADO ATM'!$A$2:$B$821,2,0)</f>
        <v xml:space="preserve">ATM S/M Bravo San Isidro Coral Mall </v>
      </c>
      <c r="D48" s="22" t="s">
        <v>18</v>
      </c>
      <c r="E48" s="27">
        <v>3335889876</v>
      </c>
    </row>
    <row r="49" spans="1:5" ht="18" x14ac:dyDescent="0.25">
      <c r="A49" s="19" t="str">
        <f>VLOOKUP(B49,'[1]LISTADO ATM'!$A$2:$C$821,3,0)</f>
        <v>SUR</v>
      </c>
      <c r="B49" s="22">
        <v>699</v>
      </c>
      <c r="C49" s="25" t="str">
        <f>VLOOKUP(B49,'[1]LISTADO ATM'!$A$2:$B$821,2,0)</f>
        <v>ATM S/M Bravo Bani</v>
      </c>
      <c r="D49" s="22" t="s">
        <v>18</v>
      </c>
      <c r="E49" s="27">
        <v>3335889884</v>
      </c>
    </row>
    <row r="50" spans="1:5" ht="18.75" thickBot="1" x14ac:dyDescent="0.3">
      <c r="A50" s="26" t="s">
        <v>11</v>
      </c>
      <c r="B50" s="30">
        <f>COUNT(B41:B49)</f>
        <v>9</v>
      </c>
      <c r="C50" s="14"/>
      <c r="D50" s="31"/>
      <c r="E50" s="32"/>
    </row>
    <row r="51" spans="1:5" ht="15.75" thickBot="1" x14ac:dyDescent="0.3">
      <c r="B51" s="5"/>
      <c r="E51" s="5"/>
    </row>
    <row r="52" spans="1:5" ht="18" x14ac:dyDescent="0.25">
      <c r="A52" s="48" t="s">
        <v>13</v>
      </c>
      <c r="B52" s="49"/>
      <c r="C52" s="49"/>
      <c r="D52" s="49"/>
      <c r="E52" s="50"/>
    </row>
    <row r="53" spans="1:5" ht="18" x14ac:dyDescent="0.25">
      <c r="A53" s="2" t="s">
        <v>5</v>
      </c>
      <c r="B53" s="2" t="s">
        <v>6</v>
      </c>
      <c r="C53" s="4" t="s">
        <v>7</v>
      </c>
      <c r="D53" s="18" t="s">
        <v>8</v>
      </c>
      <c r="E53" s="12" t="s">
        <v>9</v>
      </c>
    </row>
    <row r="54" spans="1:5" ht="18" x14ac:dyDescent="0.25">
      <c r="A54" s="19" t="str">
        <f>VLOOKUP(B54,'[1]LISTADO ATM'!$A$2:$C$821,3,0)</f>
        <v>ESTE</v>
      </c>
      <c r="B54" s="22">
        <v>429</v>
      </c>
      <c r="C54" s="25" t="str">
        <f>VLOOKUP(B54,'[1]LISTADO ATM'!$A$2:$B$821,2,0)</f>
        <v xml:space="preserve">ATM Oficina Jumbo La Romana </v>
      </c>
      <c r="D54" s="33" t="s">
        <v>22</v>
      </c>
      <c r="E54" s="25">
        <v>3335888014</v>
      </c>
    </row>
    <row r="55" spans="1:5" ht="18" x14ac:dyDescent="0.25">
      <c r="A55" s="19" t="str">
        <f>VLOOKUP(B55,'[1]LISTADO ATM'!$A$2:$C$821,3,0)</f>
        <v>SUR</v>
      </c>
      <c r="B55" s="22">
        <v>48</v>
      </c>
      <c r="C55" s="25" t="str">
        <f>VLOOKUP(B55,'[1]LISTADO ATM'!$A$2:$B$821,2,0)</f>
        <v xml:space="preserve">ATM Autoservicio Neiba I </v>
      </c>
      <c r="D55" s="33" t="s">
        <v>22</v>
      </c>
      <c r="E55" s="25">
        <v>3335889671</v>
      </c>
    </row>
    <row r="56" spans="1:5" ht="18" x14ac:dyDescent="0.25">
      <c r="A56" s="19" t="str">
        <f>VLOOKUP(B56,'[1]LISTADO ATM'!$A$2:$C$821,3,0)</f>
        <v>NORTE</v>
      </c>
      <c r="B56" s="22">
        <v>599</v>
      </c>
      <c r="C56" s="25" t="str">
        <f>VLOOKUP(B56,'[1]LISTADO ATM'!$A$2:$B$821,2,0)</f>
        <v xml:space="preserve">ATM Oficina Plaza Internacional (Santiago) </v>
      </c>
      <c r="D56" s="33" t="s">
        <v>22</v>
      </c>
      <c r="E56" s="25">
        <v>3335889736</v>
      </c>
    </row>
    <row r="57" spans="1:5" ht="18" x14ac:dyDescent="0.25">
      <c r="A57" s="19" t="str">
        <f>VLOOKUP(B57,'[1]LISTADO ATM'!$A$2:$C$821,3,0)</f>
        <v>DISTRITO NACIONAL</v>
      </c>
      <c r="B57" s="22">
        <v>540</v>
      </c>
      <c r="C57" s="25" t="str">
        <f>VLOOKUP(B57,'[1]LISTADO ATM'!$A$2:$B$821,2,0)</f>
        <v xml:space="preserve">ATM Autoservicio Sambil I </v>
      </c>
      <c r="D57" s="33" t="s">
        <v>22</v>
      </c>
      <c r="E57" s="25">
        <v>3335889775</v>
      </c>
    </row>
    <row r="58" spans="1:5" ht="18" x14ac:dyDescent="0.25">
      <c r="A58" s="19" t="str">
        <f>VLOOKUP(B58,'[1]LISTADO ATM'!$A$2:$C$821,3,0)</f>
        <v>DISTRITO NACIONAL</v>
      </c>
      <c r="B58" s="22">
        <v>54</v>
      </c>
      <c r="C58" s="25" t="str">
        <f>VLOOKUP(B58,'[1]LISTADO ATM'!$A$2:$B$821,2,0)</f>
        <v xml:space="preserve">ATM Autoservicio Galería 360 </v>
      </c>
      <c r="D58" s="33" t="s">
        <v>22</v>
      </c>
      <c r="E58" s="25">
        <v>3335889761</v>
      </c>
    </row>
    <row r="59" spans="1:5" ht="18" x14ac:dyDescent="0.25">
      <c r="A59" s="19" t="str">
        <f>VLOOKUP(B59,'[1]LISTADO ATM'!$A$2:$C$821,3,0)</f>
        <v>DISTRITO NACIONAL</v>
      </c>
      <c r="B59" s="22">
        <v>391</v>
      </c>
      <c r="C59" s="25" t="str">
        <f>VLOOKUP(B59,'[1]LISTADO ATM'!$A$2:$B$821,2,0)</f>
        <v xml:space="preserve">ATM S/M Jumbo Luperón </v>
      </c>
      <c r="D59" s="34" t="s">
        <v>23</v>
      </c>
      <c r="E59" s="25">
        <v>3335889852</v>
      </c>
    </row>
    <row r="60" spans="1:5" ht="18" x14ac:dyDescent="0.25">
      <c r="A60" s="19" t="str">
        <f>VLOOKUP(B60,'[1]LISTADO ATM'!$A$2:$C$821,3,0)</f>
        <v>NORTE</v>
      </c>
      <c r="B60" s="22">
        <v>307</v>
      </c>
      <c r="C60" s="25" t="str">
        <f>VLOOKUP(B60,'[1]LISTADO ATM'!$A$2:$B$821,2,0)</f>
        <v>ATM Oficina Nagua II</v>
      </c>
      <c r="D60" s="34" t="s">
        <v>23</v>
      </c>
      <c r="E60" s="25">
        <v>3335889855</v>
      </c>
    </row>
    <row r="61" spans="1:5" ht="18" x14ac:dyDescent="0.25">
      <c r="A61" s="19" t="str">
        <f>VLOOKUP(B61,'[1]LISTADO ATM'!$A$2:$C$821,3,0)</f>
        <v>NORTE</v>
      </c>
      <c r="B61" s="22">
        <v>304</v>
      </c>
      <c r="C61" s="25" t="str">
        <f>VLOOKUP(B61,'[1]LISTADO ATM'!$A$2:$B$821,2,0)</f>
        <v xml:space="preserve">ATM Multicentro La Sirena Estrella Sadhala </v>
      </c>
      <c r="D61" s="33" t="s">
        <v>22</v>
      </c>
      <c r="E61" s="25">
        <v>3335889869</v>
      </c>
    </row>
    <row r="62" spans="1:5" ht="18" x14ac:dyDescent="0.25">
      <c r="A62" s="19" t="str">
        <f>VLOOKUP(B62,'[1]LISTADO ATM'!$A$2:$C$821,3,0)</f>
        <v>NORTE</v>
      </c>
      <c r="B62" s="22">
        <v>291</v>
      </c>
      <c r="C62" s="25" t="str">
        <f>VLOOKUP(B62,'[1]LISTADO ATM'!$A$2:$B$821,2,0)</f>
        <v xml:space="preserve">ATM S/M Jumbo Las Colinas </v>
      </c>
      <c r="D62" s="33" t="s">
        <v>22</v>
      </c>
      <c r="E62" s="25">
        <v>3335889870</v>
      </c>
    </row>
    <row r="63" spans="1:5" ht="18" x14ac:dyDescent="0.25">
      <c r="A63" s="19" t="str">
        <f>VLOOKUP(B63,'[1]LISTADO ATM'!$A$2:$C$821,3,0)</f>
        <v>DISTRITO NACIONAL</v>
      </c>
      <c r="B63" s="22">
        <v>527</v>
      </c>
      <c r="C63" s="25" t="str">
        <f>VLOOKUP(B63,'[1]LISTADO ATM'!$A$2:$B$821,2,0)</f>
        <v>ATM Oficina Zona Oriental II</v>
      </c>
      <c r="D63" s="34" t="s">
        <v>23</v>
      </c>
      <c r="E63" s="25">
        <v>3335889878</v>
      </c>
    </row>
    <row r="64" spans="1:5" ht="18.75" thickBot="1" x14ac:dyDescent="0.3">
      <c r="A64" s="3" t="s">
        <v>11</v>
      </c>
      <c r="B64" s="30">
        <f>COUNT(B54:B63)</f>
        <v>10</v>
      </c>
      <c r="C64" s="14"/>
      <c r="D64" s="17"/>
      <c r="E64" s="17"/>
    </row>
    <row r="65" spans="1:5" ht="15.75" thickBot="1" x14ac:dyDescent="0.3">
      <c r="B65" s="5"/>
      <c r="E65" s="5"/>
    </row>
    <row r="66" spans="1:5" ht="18.75" thickBot="1" x14ac:dyDescent="0.3">
      <c r="A66" s="51" t="s">
        <v>12</v>
      </c>
      <c r="B66" s="52"/>
      <c r="C66" t="s">
        <v>17</v>
      </c>
      <c r="D66" s="5"/>
      <c r="E66" s="5"/>
    </row>
    <row r="67" spans="1:5" ht="18.75" thickBot="1" x14ac:dyDescent="0.3">
      <c r="A67" s="28">
        <f>+B37+B50+B64</f>
        <v>37</v>
      </c>
      <c r="B67" s="29"/>
    </row>
    <row r="68" spans="1:5" ht="15.75" thickBot="1" x14ac:dyDescent="0.3">
      <c r="B68" s="5"/>
      <c r="E68" s="5"/>
    </row>
    <row r="69" spans="1:5" ht="18.75" thickBot="1" x14ac:dyDescent="0.3">
      <c r="A69" s="45" t="s">
        <v>15</v>
      </c>
      <c r="B69" s="46"/>
      <c r="C69" s="46"/>
      <c r="D69" s="46"/>
      <c r="E69" s="47"/>
    </row>
    <row r="70" spans="1:5" ht="17.25" customHeight="1" x14ac:dyDescent="0.25">
      <c r="A70" s="6" t="s">
        <v>5</v>
      </c>
      <c r="B70" s="12" t="s">
        <v>6</v>
      </c>
      <c r="C70" s="4" t="s">
        <v>7</v>
      </c>
      <c r="D70" s="43"/>
      <c r="E70" s="44"/>
    </row>
    <row r="71" spans="1:5" ht="18" x14ac:dyDescent="0.25">
      <c r="A71" s="22" t="str">
        <f>VLOOKUP(B71,'[1]LISTADO ATM'!$A$2:$C$821,3,0)</f>
        <v>DISTRITO NACIONAL</v>
      </c>
      <c r="B71" s="22">
        <v>993</v>
      </c>
      <c r="C71" s="22" t="str">
        <f>VLOOKUP(B71,'[1]LISTADO ATM'!$A$2:$B$821,2,0)</f>
        <v xml:space="preserve">ATM Centro Medico Integral II </v>
      </c>
      <c r="D71" s="41" t="s">
        <v>24</v>
      </c>
      <c r="E71" s="42"/>
    </row>
    <row r="72" spans="1:5" ht="18" x14ac:dyDescent="0.25">
      <c r="A72" s="22" t="str">
        <f>VLOOKUP(B72,'[1]LISTADO ATM'!$A$2:$C$821,3,0)</f>
        <v>DISTRITO NACIONAL</v>
      </c>
      <c r="B72" s="22">
        <v>557</v>
      </c>
      <c r="C72" s="22" t="str">
        <f>VLOOKUP(B72,'[1]LISTADO ATM'!$A$2:$B$821,2,0)</f>
        <v xml:space="preserve">ATM Multicentro La Sirena Ave. Mella </v>
      </c>
      <c r="D72" s="41" t="s">
        <v>24</v>
      </c>
      <c r="E72" s="42"/>
    </row>
    <row r="73" spans="1:5" ht="18" x14ac:dyDescent="0.25">
      <c r="A73" s="22" t="str">
        <f>VLOOKUP(B73,'[1]LISTADO ATM'!$A$2:$C$821,3,0)</f>
        <v>DISTRITO NACIONAL</v>
      </c>
      <c r="B73" s="22">
        <v>721</v>
      </c>
      <c r="C73" s="22" t="str">
        <f>VLOOKUP(B73,'[1]LISTADO ATM'!$A$2:$B$821,2,0)</f>
        <v xml:space="preserve">ATM Oficina Charles de Gaulle II </v>
      </c>
      <c r="D73" s="41" t="s">
        <v>24</v>
      </c>
      <c r="E73" s="42"/>
    </row>
    <row r="74" spans="1:5" ht="18" x14ac:dyDescent="0.25">
      <c r="A74" s="22" t="str">
        <f>VLOOKUP(B74,'[1]LISTADO ATM'!$A$2:$C$821,3,0)</f>
        <v>NORTE</v>
      </c>
      <c r="B74" s="22">
        <v>129</v>
      </c>
      <c r="C74" s="22" t="str">
        <f>VLOOKUP(B74,'[1]LISTADO ATM'!$A$2:$B$821,2,0)</f>
        <v xml:space="preserve">ATM Multicentro La Sirena (Santiago) </v>
      </c>
      <c r="D74" s="41" t="s">
        <v>24</v>
      </c>
      <c r="E74" s="42"/>
    </row>
    <row r="75" spans="1:5" ht="18" x14ac:dyDescent="0.25">
      <c r="A75" s="22" t="str">
        <f>VLOOKUP(B75,'[1]LISTADO ATM'!$A$2:$C$821,3,0)</f>
        <v>DISTRITO NACIONAL</v>
      </c>
      <c r="B75" s="22">
        <v>227</v>
      </c>
      <c r="C75" s="22" t="str">
        <f>VLOOKUP(B75,'[1]LISTADO ATM'!$A$2:$B$821,2,0)</f>
        <v xml:space="preserve">ATM S/M Bravo Av. Enriquillo </v>
      </c>
      <c r="D75" s="41" t="s">
        <v>24</v>
      </c>
      <c r="E75" s="42"/>
    </row>
    <row r="76" spans="1:5" ht="18" x14ac:dyDescent="0.25">
      <c r="A76" s="22" t="str">
        <f>VLOOKUP(B76,'[1]LISTADO ATM'!$A$2:$C$821,3,0)</f>
        <v>DISTRITO NACIONAL</v>
      </c>
      <c r="B76" s="22">
        <v>377</v>
      </c>
      <c r="C76" s="22" t="str">
        <f>VLOOKUP(B76,'[1]LISTADO ATM'!$A$2:$B$821,2,0)</f>
        <v>ATM Estación del Metro Eduardo Brito</v>
      </c>
      <c r="D76" s="41" t="s">
        <v>24</v>
      </c>
      <c r="E76" s="42"/>
    </row>
    <row r="77" spans="1:5" ht="18" x14ac:dyDescent="0.25">
      <c r="A77" s="22" t="str">
        <f>VLOOKUP(B77,'[1]LISTADO ATM'!$A$2:$C$821,3,0)</f>
        <v>DISTRITO NACIONAL</v>
      </c>
      <c r="B77" s="22">
        <v>559</v>
      </c>
      <c r="C77" s="22" t="str">
        <f>VLOOKUP(B77,'[1]LISTADO ATM'!$A$2:$B$821,2,0)</f>
        <v xml:space="preserve">ATM UNP Metro I </v>
      </c>
      <c r="D77" s="41" t="s">
        <v>24</v>
      </c>
      <c r="E77" s="42"/>
    </row>
    <row r="78" spans="1:5" ht="18" x14ac:dyDescent="0.25">
      <c r="A78" s="22" t="str">
        <f>VLOOKUP(B78,'[1]LISTADO ATM'!$A$2:$C$821,3,0)</f>
        <v>SUR</v>
      </c>
      <c r="B78" s="22">
        <v>89</v>
      </c>
      <c r="C78" s="22" t="str">
        <f>VLOOKUP(B78,'[1]LISTADO ATM'!$A$2:$B$821,2,0)</f>
        <v xml:space="preserve">ATM UNP El Cercado (San Juan) </v>
      </c>
      <c r="D78" s="41" t="s">
        <v>24</v>
      </c>
      <c r="E78" s="42"/>
    </row>
    <row r="79" spans="1:5" ht="18" x14ac:dyDescent="0.25">
      <c r="A79" s="22" t="str">
        <f>VLOOKUP(B79,'[1]LISTADO ATM'!$A$2:$C$821,3,0)</f>
        <v>ESTE</v>
      </c>
      <c r="B79" s="22">
        <v>117</v>
      </c>
      <c r="C79" s="22" t="str">
        <f>VLOOKUP(B79,'[1]LISTADO ATM'!$A$2:$B$821,2,0)</f>
        <v xml:space="preserve">ATM Oficina El Seybo </v>
      </c>
      <c r="D79" s="41" t="s">
        <v>24</v>
      </c>
      <c r="E79" s="42"/>
    </row>
    <row r="80" spans="1:5" ht="18" x14ac:dyDescent="0.25">
      <c r="A80" s="22" t="str">
        <f>VLOOKUP(B80,'[1]LISTADO ATM'!$A$2:$C$821,3,0)</f>
        <v>NORTE</v>
      </c>
      <c r="B80" s="22">
        <v>171</v>
      </c>
      <c r="C80" s="22" t="str">
        <f>VLOOKUP(B80,'[1]LISTADO ATM'!$A$2:$B$821,2,0)</f>
        <v xml:space="preserve">ATM Oficina Moca </v>
      </c>
      <c r="D80" s="41" t="s">
        <v>24</v>
      </c>
      <c r="E80" s="42"/>
    </row>
    <row r="81" spans="1:5" ht="18" x14ac:dyDescent="0.25">
      <c r="A81" s="22" t="str">
        <f>VLOOKUP(B81,'[1]LISTADO ATM'!$A$2:$C$821,3,0)</f>
        <v>NORTE</v>
      </c>
      <c r="B81" s="22">
        <v>288</v>
      </c>
      <c r="C81" s="22" t="str">
        <f>VLOOKUP(B81,'[1]LISTADO ATM'!$A$2:$B$821,2,0)</f>
        <v xml:space="preserve">ATM Oficina Camino Real II (Puerto Plata) </v>
      </c>
      <c r="D81" s="41" t="s">
        <v>24</v>
      </c>
      <c r="E81" s="42"/>
    </row>
    <row r="82" spans="1:5" ht="18" x14ac:dyDescent="0.25">
      <c r="A82" s="22" t="str">
        <f>VLOOKUP(B82,'[1]LISTADO ATM'!$A$2:$C$821,3,0)</f>
        <v>DISTRITO NACIONAL</v>
      </c>
      <c r="B82" s="22">
        <v>507</v>
      </c>
      <c r="C82" s="22" t="str">
        <f>VLOOKUP(B82,'[1]LISTADO ATM'!$A$2:$B$821,2,0)</f>
        <v>ATM Estación Sigma Boca Chica</v>
      </c>
      <c r="D82" s="41" t="s">
        <v>24</v>
      </c>
      <c r="E82" s="42"/>
    </row>
    <row r="83" spans="1:5" ht="18" x14ac:dyDescent="0.25">
      <c r="A83" s="22" t="str">
        <f>VLOOKUP(B83,'[1]LISTADO ATM'!$A$2:$C$821,3,0)</f>
        <v>NORTE</v>
      </c>
      <c r="B83" s="22">
        <v>511</v>
      </c>
      <c r="C83" s="22" t="str">
        <f>VLOOKUP(B83,'[1]LISTADO ATM'!$A$2:$B$821,2,0)</f>
        <v xml:space="preserve">ATM UNP Río San Juan (Nagua) </v>
      </c>
      <c r="D83" s="41" t="s">
        <v>25</v>
      </c>
      <c r="E83" s="42"/>
    </row>
    <row r="84" spans="1:5" ht="18" x14ac:dyDescent="0.25">
      <c r="A84" s="22" t="str">
        <f>VLOOKUP(B84,'[1]LISTADO ATM'!$A$2:$C$821,3,0)</f>
        <v>DISTRITO NACIONAL</v>
      </c>
      <c r="B84" s="22">
        <v>514</v>
      </c>
      <c r="C84" s="22" t="str">
        <f>VLOOKUP(B84,'[1]LISTADO ATM'!$A$2:$B$821,2,0)</f>
        <v>ATM Autoservicio Charles de Gaulle</v>
      </c>
      <c r="D84" s="41" t="s">
        <v>24</v>
      </c>
      <c r="E84" s="42"/>
    </row>
    <row r="85" spans="1:5" ht="18" x14ac:dyDescent="0.25">
      <c r="A85" s="22" t="str">
        <f>VLOOKUP(B85,'[1]LISTADO ATM'!$A$2:$C$821,3,0)</f>
        <v>DISTRITO NACIONAL</v>
      </c>
      <c r="B85" s="22">
        <v>527</v>
      </c>
      <c r="C85" s="22" t="str">
        <f>VLOOKUP(B85,'[1]LISTADO ATM'!$A$2:$B$821,2,0)</f>
        <v>ATM Oficina Zona Oriental II</v>
      </c>
      <c r="D85" s="41" t="s">
        <v>24</v>
      </c>
      <c r="E85" s="42"/>
    </row>
    <row r="86" spans="1:5" ht="18" x14ac:dyDescent="0.25">
      <c r="A86" s="22" t="str">
        <f>VLOOKUP(B86,'[1]LISTADO ATM'!$A$2:$C$821,3,0)</f>
        <v>ESTE</v>
      </c>
      <c r="B86" s="22">
        <v>609</v>
      </c>
      <c r="C86" s="22" t="str">
        <f>VLOOKUP(B86,'[1]LISTADO ATM'!$A$2:$B$821,2,0)</f>
        <v xml:space="preserve">ATM S/M Jumbo (San Pedro) </v>
      </c>
      <c r="D86" s="41" t="s">
        <v>24</v>
      </c>
      <c r="E86" s="42"/>
    </row>
    <row r="87" spans="1:5" ht="18" x14ac:dyDescent="0.25">
      <c r="A87" s="22" t="str">
        <f>VLOOKUP(B87,'[1]LISTADO ATM'!$A$2:$C$821,3,0)</f>
        <v>DISTRITO NACIONAL</v>
      </c>
      <c r="B87" s="22">
        <v>823</v>
      </c>
      <c r="C87" s="22" t="str">
        <f>VLOOKUP(B87,'[1]LISTADO ATM'!$A$2:$B$821,2,0)</f>
        <v xml:space="preserve">ATM UNP El Carril (Haina) </v>
      </c>
      <c r="D87" s="41" t="s">
        <v>25</v>
      </c>
      <c r="E87" s="42"/>
    </row>
    <row r="88" spans="1:5" ht="18" x14ac:dyDescent="0.25">
      <c r="A88" s="22" t="str">
        <f>VLOOKUP(B88,'[1]LISTADO ATM'!$A$2:$C$821,3,0)</f>
        <v>DISTRITO NACIONAL</v>
      </c>
      <c r="B88" s="22">
        <v>836</v>
      </c>
      <c r="C88" s="22" t="str">
        <f>VLOOKUP(B88,'[1]LISTADO ATM'!$A$2:$B$821,2,0)</f>
        <v xml:space="preserve">ATM UNP Plaza Luperón </v>
      </c>
      <c r="D88" s="41" t="s">
        <v>24</v>
      </c>
      <c r="E88" s="42"/>
    </row>
    <row r="89" spans="1:5" ht="18" x14ac:dyDescent="0.25">
      <c r="A89" s="22" t="str">
        <f>VLOOKUP(B89,'[1]LISTADO ATM'!$A$2:$C$821,3,0)</f>
        <v>SUR</v>
      </c>
      <c r="B89" s="22">
        <v>870</v>
      </c>
      <c r="C89" s="22" t="str">
        <f>VLOOKUP(B89,'[1]LISTADO ATM'!$A$2:$B$821,2,0)</f>
        <v xml:space="preserve">ATM Willbes Dominicana (Barahona) </v>
      </c>
      <c r="D89" s="41" t="s">
        <v>24</v>
      </c>
      <c r="E89" s="42"/>
    </row>
    <row r="90" spans="1:5" ht="17.25" customHeight="1" x14ac:dyDescent="0.25">
      <c r="A90" s="22" t="str">
        <f>VLOOKUP(B90,'[1]LISTADO ATM'!$A$2:$C$821,3,0)</f>
        <v>NORTE</v>
      </c>
      <c r="B90" s="22">
        <v>990</v>
      </c>
      <c r="C90" s="22" t="str">
        <f>VLOOKUP(B90,'[1]LISTADO ATM'!$A$2:$B$821,2,0)</f>
        <v xml:space="preserve">ATM Autoservicio Bonao II </v>
      </c>
      <c r="D90" s="41" t="s">
        <v>24</v>
      </c>
      <c r="E90" s="42"/>
    </row>
    <row r="91" spans="1:5" ht="17.25" customHeight="1" x14ac:dyDescent="0.25">
      <c r="A91" s="22" t="str">
        <f>VLOOKUP(B91,'[1]LISTADO ATM'!$A$2:$C$821,3,0)</f>
        <v>NORTE</v>
      </c>
      <c r="B91" s="68">
        <v>144</v>
      </c>
      <c r="C91" s="22" t="str">
        <f>VLOOKUP(B91,'[1]LISTADO ATM'!$A$2:$B$821,2,0)</f>
        <v xml:space="preserve">ATM Oficina Villa Altagracia </v>
      </c>
      <c r="D91" s="41" t="s">
        <v>24</v>
      </c>
      <c r="E91" s="42"/>
    </row>
    <row r="92" spans="1:5" ht="18.75" thickBot="1" x14ac:dyDescent="0.3">
      <c r="A92" s="26" t="s">
        <v>11</v>
      </c>
      <c r="B92" s="30">
        <f>COUNT(B71:B91)</f>
        <v>21</v>
      </c>
      <c r="C92" s="23"/>
      <c r="D92" s="23"/>
      <c r="E92" s="24"/>
    </row>
  </sheetData>
  <mergeCells count="33">
    <mergeCell ref="D91:E91"/>
    <mergeCell ref="A1:E1"/>
    <mergeCell ref="A2:E2"/>
    <mergeCell ref="A7:E7"/>
    <mergeCell ref="C10:E10"/>
    <mergeCell ref="A12:E12"/>
    <mergeCell ref="A39:E39"/>
    <mergeCell ref="A52:E52"/>
    <mergeCell ref="A66:B66"/>
    <mergeCell ref="A69:E69"/>
    <mergeCell ref="C15:E15"/>
    <mergeCell ref="A17:E17"/>
    <mergeCell ref="D75:E75"/>
    <mergeCell ref="D76:E76"/>
    <mergeCell ref="D77:E77"/>
    <mergeCell ref="D70:E70"/>
    <mergeCell ref="D71:E71"/>
    <mergeCell ref="D74:E74"/>
    <mergeCell ref="D73:E73"/>
    <mergeCell ref="D72:E72"/>
    <mergeCell ref="D83:E83"/>
    <mergeCell ref="D84:E84"/>
    <mergeCell ref="D85:E85"/>
    <mergeCell ref="D86:E86"/>
    <mergeCell ref="D78:E78"/>
    <mergeCell ref="D79:E79"/>
    <mergeCell ref="D80:E80"/>
    <mergeCell ref="D81:E81"/>
    <mergeCell ref="D82:E82"/>
    <mergeCell ref="D90:E90"/>
    <mergeCell ref="D87:E87"/>
    <mergeCell ref="D88:E88"/>
    <mergeCell ref="D89:E89"/>
  </mergeCells>
  <phoneticPr fontId="11" type="noConversion"/>
  <conditionalFormatting sqref="B1:B1048576">
    <cfRule type="duplicateValues" dxfId="36" priority="41"/>
  </conditionalFormatting>
  <conditionalFormatting sqref="E92:E1048576 E1:E35 E64:E77 E50:E62 E37:E48">
    <cfRule type="duplicateValues" dxfId="35" priority="39"/>
    <cfRule type="duplicateValues" dxfId="34" priority="43"/>
  </conditionalFormatting>
  <conditionalFormatting sqref="E78">
    <cfRule type="duplicateValues" dxfId="33" priority="37"/>
    <cfRule type="duplicateValues" dxfId="32" priority="38"/>
  </conditionalFormatting>
  <conditionalFormatting sqref="E79">
    <cfRule type="duplicateValues" dxfId="31" priority="35"/>
    <cfRule type="duplicateValues" dxfId="30" priority="36"/>
  </conditionalFormatting>
  <conditionalFormatting sqref="E80">
    <cfRule type="duplicateValues" dxfId="29" priority="33"/>
    <cfRule type="duplicateValues" dxfId="28" priority="34"/>
  </conditionalFormatting>
  <conditionalFormatting sqref="E81">
    <cfRule type="duplicateValues" dxfId="27" priority="31"/>
    <cfRule type="duplicateValues" dxfId="26" priority="32"/>
  </conditionalFormatting>
  <conditionalFormatting sqref="E82">
    <cfRule type="duplicateValues" dxfId="25" priority="29"/>
    <cfRule type="duplicateValues" dxfId="24" priority="30"/>
  </conditionalFormatting>
  <conditionalFormatting sqref="E83">
    <cfRule type="duplicateValues" dxfId="23" priority="27"/>
    <cfRule type="duplicateValues" dxfId="22" priority="28"/>
  </conditionalFormatting>
  <conditionalFormatting sqref="E84">
    <cfRule type="duplicateValues" dxfId="21" priority="25"/>
    <cfRule type="duplicateValues" dxfId="20" priority="26"/>
  </conditionalFormatting>
  <conditionalFormatting sqref="E85">
    <cfRule type="duplicateValues" dxfId="19" priority="23"/>
    <cfRule type="duplicateValues" dxfId="18" priority="24"/>
  </conditionalFormatting>
  <conditionalFormatting sqref="E86">
    <cfRule type="duplicateValues" dxfId="17" priority="21"/>
    <cfRule type="duplicateValues" dxfId="16" priority="22"/>
  </conditionalFormatting>
  <conditionalFormatting sqref="E87">
    <cfRule type="duplicateValues" dxfId="15" priority="15"/>
    <cfRule type="duplicateValues" dxfId="14" priority="16"/>
  </conditionalFormatting>
  <conditionalFormatting sqref="E88">
    <cfRule type="duplicateValues" dxfId="13" priority="13"/>
    <cfRule type="duplicateValues" dxfId="12" priority="14"/>
  </conditionalFormatting>
  <conditionalFormatting sqref="E89">
    <cfRule type="duplicateValues" dxfId="11" priority="11"/>
    <cfRule type="duplicateValues" dxfId="10" priority="12"/>
  </conditionalFormatting>
  <conditionalFormatting sqref="E90">
    <cfRule type="duplicateValues" dxfId="9" priority="9"/>
    <cfRule type="duplicateValues" dxfId="8" priority="10"/>
  </conditionalFormatting>
  <conditionalFormatting sqref="E63">
    <cfRule type="duplicateValues" dxfId="7" priority="7"/>
    <cfRule type="duplicateValues" dxfId="6" priority="8"/>
  </conditionalFormatting>
  <conditionalFormatting sqref="E49">
    <cfRule type="duplicateValues" dxfId="5" priority="5"/>
    <cfRule type="duplicateValues" dxfId="4" priority="6"/>
  </conditionalFormatting>
  <conditionalFormatting sqref="E36">
    <cfRule type="duplicateValues" dxfId="3" priority="3"/>
    <cfRule type="duplicateValues" dxfId="2" priority="4"/>
  </conditionalFormatting>
  <conditionalFormatting sqref="E9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35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6">
        <v>563</v>
      </c>
      <c r="C2" s="3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563 577 282 409 799 882                                                        </v>
      </c>
    </row>
    <row r="3" spans="2:6" ht="15.75" thickBot="1" x14ac:dyDescent="0.3">
      <c r="B3" s="37">
        <v>577</v>
      </c>
      <c r="C3" s="39" t="s">
        <v>17</v>
      </c>
    </row>
    <row r="4" spans="2:6" ht="15.75" thickBot="1" x14ac:dyDescent="0.3">
      <c r="B4" s="37">
        <v>282</v>
      </c>
      <c r="C4" s="39" t="s">
        <v>17</v>
      </c>
    </row>
    <row r="5" spans="2:6" ht="15.75" thickBot="1" x14ac:dyDescent="0.3">
      <c r="B5" s="37">
        <v>409</v>
      </c>
      <c r="C5" s="39" t="s">
        <v>17</v>
      </c>
    </row>
    <row r="6" spans="2:6" ht="15.75" thickBot="1" x14ac:dyDescent="0.3">
      <c r="B6" s="37">
        <v>799</v>
      </c>
      <c r="C6" s="39" t="s">
        <v>17</v>
      </c>
    </row>
    <row r="7" spans="2:6" ht="15.75" thickBot="1" x14ac:dyDescent="0.3">
      <c r="B7" s="37">
        <v>882</v>
      </c>
      <c r="C7" s="39" t="s">
        <v>17</v>
      </c>
    </row>
    <row r="8" spans="2:6" ht="15.75" thickBot="1" x14ac:dyDescent="0.3">
      <c r="B8" s="37"/>
      <c r="C8" s="39" t="s">
        <v>17</v>
      </c>
    </row>
    <row r="9" spans="2:6" ht="15.75" thickBot="1" x14ac:dyDescent="0.3">
      <c r="B9" s="37"/>
      <c r="C9" s="39" t="s">
        <v>17</v>
      </c>
    </row>
    <row r="10" spans="2:6" ht="15.75" thickBot="1" x14ac:dyDescent="0.3">
      <c r="B10" s="37"/>
      <c r="C10" s="39" t="s">
        <v>17</v>
      </c>
    </row>
    <row r="11" spans="2:6" ht="15.75" thickBot="1" x14ac:dyDescent="0.3">
      <c r="B11" s="37"/>
      <c r="C11" s="39" t="s">
        <v>17</v>
      </c>
    </row>
    <row r="12" spans="2:6" ht="15.75" thickBot="1" x14ac:dyDescent="0.3">
      <c r="B12" s="37"/>
      <c r="C12" s="39" t="s">
        <v>17</v>
      </c>
    </row>
    <row r="13" spans="2:6" ht="15.75" thickBot="1" x14ac:dyDescent="0.3">
      <c r="B13" s="37"/>
      <c r="C13" s="39" t="s">
        <v>17</v>
      </c>
    </row>
    <row r="14" spans="2:6" ht="15.75" thickBot="1" x14ac:dyDescent="0.3">
      <c r="B14" s="37"/>
      <c r="C14" s="39" t="s">
        <v>17</v>
      </c>
    </row>
    <row r="15" spans="2:6" ht="15.75" thickBot="1" x14ac:dyDescent="0.3">
      <c r="B15" s="37"/>
      <c r="C15" s="39" t="s">
        <v>17</v>
      </c>
    </row>
    <row r="16" spans="2:6" ht="15.75" thickBot="1" x14ac:dyDescent="0.3">
      <c r="B16" s="37"/>
      <c r="C16" s="39" t="s">
        <v>17</v>
      </c>
    </row>
    <row r="17" spans="2:3" ht="15.75" thickBot="1" x14ac:dyDescent="0.3">
      <c r="B17" s="37"/>
      <c r="C17" s="39" t="s">
        <v>17</v>
      </c>
    </row>
    <row r="18" spans="2:3" ht="15.75" thickBot="1" x14ac:dyDescent="0.3">
      <c r="B18" s="37"/>
      <c r="C18" s="39" t="s">
        <v>17</v>
      </c>
    </row>
    <row r="19" spans="2:3" ht="15.75" thickBot="1" x14ac:dyDescent="0.3">
      <c r="B19" s="37"/>
      <c r="C19" s="39" t="s">
        <v>17</v>
      </c>
    </row>
    <row r="20" spans="2:3" ht="15.75" thickBot="1" x14ac:dyDescent="0.3">
      <c r="B20" s="37"/>
      <c r="C20" s="39" t="s">
        <v>17</v>
      </c>
    </row>
    <row r="21" spans="2:3" ht="15.75" thickBot="1" x14ac:dyDescent="0.3">
      <c r="B21" s="37"/>
      <c r="C21" s="39" t="s">
        <v>17</v>
      </c>
    </row>
    <row r="22" spans="2:3" ht="15.75" thickBot="1" x14ac:dyDescent="0.3">
      <c r="B22" s="37"/>
      <c r="C22" s="39" t="s">
        <v>17</v>
      </c>
    </row>
    <row r="23" spans="2:3" ht="15.75" thickBot="1" x14ac:dyDescent="0.3">
      <c r="B23" s="37"/>
      <c r="C23" s="39" t="s">
        <v>17</v>
      </c>
    </row>
    <row r="24" spans="2:3" ht="15.75" thickBot="1" x14ac:dyDescent="0.3">
      <c r="B24" s="37"/>
      <c r="C24" s="39" t="s">
        <v>17</v>
      </c>
    </row>
    <row r="25" spans="2:3" ht="15.75" thickBot="1" x14ac:dyDescent="0.3">
      <c r="B25" s="37"/>
      <c r="C25" s="39" t="s">
        <v>17</v>
      </c>
    </row>
    <row r="26" spans="2:3" ht="15.75" thickBot="1" x14ac:dyDescent="0.3">
      <c r="B26" s="37"/>
      <c r="C26" s="39" t="s">
        <v>17</v>
      </c>
    </row>
    <row r="27" spans="2:3" ht="15.75" thickBot="1" x14ac:dyDescent="0.3">
      <c r="B27" s="37"/>
      <c r="C27" s="39" t="s">
        <v>17</v>
      </c>
    </row>
    <row r="28" spans="2:3" ht="15.75" thickBot="1" x14ac:dyDescent="0.3">
      <c r="B28" s="37"/>
      <c r="C28" s="39" t="s">
        <v>17</v>
      </c>
    </row>
    <row r="29" spans="2:3" ht="15.75" thickBot="1" x14ac:dyDescent="0.3">
      <c r="B29" s="37"/>
      <c r="C29" s="39" t="s">
        <v>17</v>
      </c>
    </row>
    <row r="30" spans="2:3" ht="15.75" thickBot="1" x14ac:dyDescent="0.3">
      <c r="B30" s="37"/>
      <c r="C30" s="39" t="s">
        <v>17</v>
      </c>
    </row>
    <row r="31" spans="2:3" ht="15.75" thickBot="1" x14ac:dyDescent="0.3">
      <c r="B31" s="37"/>
      <c r="C31" s="39" t="s">
        <v>17</v>
      </c>
    </row>
    <row r="32" spans="2:3" ht="15.75" thickBot="1" x14ac:dyDescent="0.3">
      <c r="B32" s="37"/>
      <c r="C32" s="39" t="s">
        <v>17</v>
      </c>
    </row>
    <row r="33" spans="2:3" ht="15.75" thickBot="1" x14ac:dyDescent="0.3">
      <c r="B33" s="37"/>
      <c r="C33" s="39" t="s">
        <v>17</v>
      </c>
    </row>
    <row r="34" spans="2:3" ht="15.75" thickBot="1" x14ac:dyDescent="0.3">
      <c r="B34" s="37"/>
      <c r="C34" s="39" t="s">
        <v>17</v>
      </c>
    </row>
    <row r="35" spans="2:3" ht="15.75" thickBot="1" x14ac:dyDescent="0.3">
      <c r="B35" s="37"/>
      <c r="C35" s="39" t="s">
        <v>17</v>
      </c>
    </row>
    <row r="36" spans="2:3" ht="15.75" thickBot="1" x14ac:dyDescent="0.3">
      <c r="B36" s="37"/>
      <c r="C36" s="39" t="s">
        <v>17</v>
      </c>
    </row>
    <row r="37" spans="2:3" ht="15.75" thickBot="1" x14ac:dyDescent="0.3">
      <c r="B37" s="37"/>
      <c r="C37" s="39" t="s">
        <v>17</v>
      </c>
    </row>
    <row r="38" spans="2:3" ht="15.75" thickBot="1" x14ac:dyDescent="0.3">
      <c r="B38" s="37"/>
      <c r="C38" s="39" t="s">
        <v>17</v>
      </c>
    </row>
    <row r="39" spans="2:3" ht="15.75" thickBot="1" x14ac:dyDescent="0.3">
      <c r="B39" s="37"/>
      <c r="C39" s="39" t="s">
        <v>17</v>
      </c>
    </row>
    <row r="40" spans="2:3" ht="15.75" thickBot="1" x14ac:dyDescent="0.3">
      <c r="B40" s="37"/>
      <c r="C40" s="39" t="s">
        <v>17</v>
      </c>
    </row>
    <row r="41" spans="2:3" ht="15.75" thickBot="1" x14ac:dyDescent="0.3">
      <c r="B41" s="37"/>
      <c r="C41" s="39" t="s">
        <v>17</v>
      </c>
    </row>
    <row r="42" spans="2:3" ht="15.75" thickBot="1" x14ac:dyDescent="0.3">
      <c r="B42" s="37"/>
      <c r="C42" s="39" t="s">
        <v>17</v>
      </c>
    </row>
    <row r="43" spans="2:3" ht="15.75" thickBot="1" x14ac:dyDescent="0.3">
      <c r="B43" s="37"/>
      <c r="C43" s="39" t="s">
        <v>17</v>
      </c>
    </row>
    <row r="44" spans="2:3" ht="15.75" thickBot="1" x14ac:dyDescent="0.3">
      <c r="B44" s="37"/>
      <c r="C44" s="39" t="s">
        <v>17</v>
      </c>
    </row>
    <row r="45" spans="2:3" ht="15.75" thickBot="1" x14ac:dyDescent="0.3">
      <c r="B45" s="37"/>
      <c r="C45" s="39" t="s">
        <v>17</v>
      </c>
    </row>
    <row r="46" spans="2:3" ht="15.75" thickBot="1" x14ac:dyDescent="0.3">
      <c r="B46" s="37"/>
      <c r="C46" s="39" t="s">
        <v>17</v>
      </c>
    </row>
    <row r="47" spans="2:3" ht="15.75" thickBot="1" x14ac:dyDescent="0.3">
      <c r="B47" s="37"/>
      <c r="C47" s="39" t="s">
        <v>17</v>
      </c>
    </row>
    <row r="48" spans="2:3" ht="15.75" thickBot="1" x14ac:dyDescent="0.3">
      <c r="B48" s="37"/>
      <c r="C48" s="39" t="s">
        <v>17</v>
      </c>
    </row>
    <row r="49" spans="2:3" ht="15.75" thickBot="1" x14ac:dyDescent="0.3">
      <c r="B49" s="37"/>
      <c r="C49" s="39" t="s">
        <v>17</v>
      </c>
    </row>
    <row r="50" spans="2:3" ht="15.75" thickBot="1" x14ac:dyDescent="0.3">
      <c r="B50" s="37"/>
      <c r="C50" s="39" t="s">
        <v>17</v>
      </c>
    </row>
    <row r="51" spans="2:3" ht="15.75" thickBot="1" x14ac:dyDescent="0.3">
      <c r="B51" s="37"/>
      <c r="C51" s="39" t="s">
        <v>17</v>
      </c>
    </row>
    <row r="52" spans="2:3" ht="15.75" thickBot="1" x14ac:dyDescent="0.3">
      <c r="B52" s="37"/>
      <c r="C52" s="39" t="s">
        <v>17</v>
      </c>
    </row>
    <row r="53" spans="2:3" ht="15.75" thickBot="1" x14ac:dyDescent="0.3">
      <c r="B53" s="37"/>
      <c r="C53" s="39" t="s">
        <v>17</v>
      </c>
    </row>
    <row r="54" spans="2:3" ht="15.75" thickBot="1" x14ac:dyDescent="0.3">
      <c r="B54" s="37"/>
      <c r="C54" s="39" t="s">
        <v>17</v>
      </c>
    </row>
    <row r="55" spans="2:3" ht="15.75" thickBot="1" x14ac:dyDescent="0.3">
      <c r="B55" s="37"/>
      <c r="C55" s="39" t="s">
        <v>17</v>
      </c>
    </row>
    <row r="56" spans="2:3" ht="15.75" thickBot="1" x14ac:dyDescent="0.3">
      <c r="B56" s="37"/>
      <c r="C56" s="39" t="s">
        <v>17</v>
      </c>
    </row>
    <row r="57" spans="2:3" ht="15.75" thickBot="1" x14ac:dyDescent="0.3">
      <c r="B57" s="37"/>
      <c r="C57" s="39" t="s">
        <v>17</v>
      </c>
    </row>
    <row r="58" spans="2:3" ht="15.75" thickBot="1" x14ac:dyDescent="0.3">
      <c r="B58" s="37"/>
      <c r="C58" s="39" t="s">
        <v>17</v>
      </c>
    </row>
    <row r="59" spans="2:3" ht="15.75" thickBot="1" x14ac:dyDescent="0.3">
      <c r="B59" s="37"/>
      <c r="C59" s="39" t="s">
        <v>17</v>
      </c>
    </row>
    <row r="60" spans="2:3" ht="15.75" thickBot="1" x14ac:dyDescent="0.3">
      <c r="B60" s="38"/>
      <c r="C60" s="40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2021-05-18T09:34:59Z</dcterms:modified>
</cp:coreProperties>
</file>