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21\"/>
    </mc:Choice>
  </mc:AlternateContent>
  <bookViews>
    <workbookView xWindow="0" yWindow="0" windowWidth="24000" windowHeight="957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Hoja1!$A$16:$E$16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1" i="1" l="1"/>
  <c r="A101" i="1"/>
  <c r="B104" i="1"/>
  <c r="C60" i="1"/>
  <c r="C61" i="1"/>
  <c r="A60" i="1"/>
  <c r="A61" i="1"/>
  <c r="C125" i="1"/>
  <c r="C126" i="1"/>
  <c r="C127" i="1"/>
  <c r="C128" i="1"/>
  <c r="C129" i="1"/>
  <c r="C130" i="1"/>
  <c r="A125" i="1"/>
  <c r="A126" i="1"/>
  <c r="A127" i="1"/>
  <c r="A128" i="1"/>
  <c r="A129" i="1"/>
  <c r="A130" i="1"/>
  <c r="B131" i="1"/>
  <c r="B111" i="1"/>
  <c r="C109" i="1"/>
  <c r="A109" i="1"/>
  <c r="C88" i="1"/>
  <c r="C89" i="1"/>
  <c r="C90" i="1"/>
  <c r="A88" i="1"/>
  <c r="A89" i="1"/>
  <c r="A90" i="1"/>
  <c r="B91" i="1"/>
  <c r="C74" i="1" l="1"/>
  <c r="A74" i="1"/>
  <c r="B78" i="1"/>
  <c r="C58" i="1"/>
  <c r="C59" i="1"/>
  <c r="A58" i="1"/>
  <c r="A59" i="1"/>
  <c r="B64" i="1"/>
  <c r="C46" i="1"/>
  <c r="C47" i="1"/>
  <c r="C48" i="1"/>
  <c r="C49" i="1"/>
  <c r="C50" i="1"/>
  <c r="A46" i="1"/>
  <c r="A47" i="1"/>
  <c r="A48" i="1"/>
  <c r="A49" i="1"/>
  <c r="A50" i="1"/>
  <c r="C51" i="1"/>
  <c r="C52" i="1"/>
  <c r="C53" i="1"/>
  <c r="C54" i="1"/>
  <c r="C55" i="1"/>
  <c r="C56" i="1"/>
  <c r="C57" i="1"/>
  <c r="A51" i="1"/>
  <c r="A52" i="1"/>
  <c r="A53" i="1"/>
  <c r="A54" i="1"/>
  <c r="A55" i="1"/>
  <c r="A56" i="1"/>
  <c r="A57" i="1"/>
  <c r="C123" i="1"/>
  <c r="C124" i="1"/>
  <c r="A123" i="1"/>
  <c r="A124" i="1"/>
  <c r="C87" i="1"/>
  <c r="A87" i="1"/>
  <c r="A121" i="1" l="1"/>
  <c r="C38" i="1"/>
  <c r="C84" i="1"/>
  <c r="A83" i="1"/>
  <c r="C83" i="1"/>
  <c r="A99" i="1"/>
  <c r="C99" i="1"/>
  <c r="C40" i="1"/>
  <c r="C95" i="1"/>
  <c r="A40" i="1"/>
  <c r="A95" i="1"/>
  <c r="A96" i="1"/>
  <c r="A15" i="1"/>
  <c r="A32" i="1"/>
  <c r="A43" i="1"/>
  <c r="A36" i="1"/>
  <c r="A37" i="1"/>
  <c r="C43" i="1"/>
  <c r="C36" i="1"/>
  <c r="C37" i="1"/>
  <c r="C121" i="1"/>
  <c r="C118" i="1"/>
  <c r="C119" i="1"/>
  <c r="C120" i="1"/>
  <c r="C122" i="1"/>
  <c r="C97" i="1"/>
  <c r="A97" i="1"/>
  <c r="C32" i="1"/>
  <c r="A31" i="1"/>
  <c r="C31" i="1"/>
  <c r="A84" i="1"/>
  <c r="A33" i="1"/>
  <c r="A14" i="1"/>
  <c r="C33" i="1"/>
  <c r="C14" i="1"/>
  <c r="A13" i="1"/>
  <c r="A39" i="1"/>
  <c r="C13" i="1"/>
  <c r="C39" i="1"/>
  <c r="A26" i="1"/>
  <c r="A27" i="1"/>
  <c r="C26" i="1"/>
  <c r="C27" i="1"/>
  <c r="C41" i="1"/>
  <c r="A23" i="1"/>
  <c r="C23" i="1"/>
  <c r="A70" i="1"/>
  <c r="C70" i="1"/>
  <c r="A28" i="1"/>
  <c r="A29" i="1"/>
  <c r="C28" i="1"/>
  <c r="C29" i="1"/>
  <c r="A11" i="1"/>
  <c r="C11" i="1"/>
  <c r="A42" i="1"/>
  <c r="A44" i="1"/>
  <c r="A30" i="1"/>
  <c r="A12" i="1"/>
  <c r="A85" i="1"/>
  <c r="C30" i="1"/>
  <c r="C12" i="1"/>
  <c r="A122" i="1" l="1"/>
  <c r="A120" i="1"/>
  <c r="A119" i="1"/>
  <c r="A118" i="1"/>
  <c r="C73" i="1"/>
  <c r="A73" i="1"/>
  <c r="C72" i="1"/>
  <c r="A72" i="1"/>
  <c r="C68" i="1"/>
  <c r="A68" i="1"/>
  <c r="C69" i="1"/>
  <c r="A69" i="1"/>
  <c r="C108" i="1"/>
  <c r="A108" i="1"/>
  <c r="C71" i="1"/>
  <c r="A71" i="1"/>
  <c r="C100" i="1"/>
  <c r="A100" i="1"/>
  <c r="C17" i="1"/>
  <c r="A17" i="1"/>
  <c r="C16" i="1"/>
  <c r="A16" i="1"/>
  <c r="C98" i="1"/>
  <c r="A98" i="1"/>
  <c r="C15" i="1"/>
  <c r="C96" i="1"/>
  <c r="C10" i="1"/>
  <c r="A10" i="1"/>
  <c r="C86" i="1"/>
  <c r="A86" i="1"/>
  <c r="A41" i="1"/>
  <c r="C24" i="1"/>
  <c r="A24" i="1"/>
  <c r="C85" i="1"/>
  <c r="C44" i="1"/>
  <c r="C42" i="1"/>
  <c r="C34" i="1"/>
  <c r="A34" i="1"/>
  <c r="C18" i="1"/>
  <c r="A18" i="1"/>
  <c r="C9" i="1"/>
  <c r="A9" i="1"/>
  <c r="A38" i="1"/>
  <c r="C35" i="1"/>
  <c r="A35" i="1"/>
  <c r="C25" i="1"/>
  <c r="A25" i="1"/>
  <c r="C82" i="1"/>
  <c r="A82" i="1"/>
  <c r="C45" i="1"/>
  <c r="A45" i="1"/>
  <c r="C22" i="1"/>
  <c r="A22" i="1"/>
  <c r="C21" i="1"/>
  <c r="A21" i="1"/>
  <c r="C20" i="1"/>
  <c r="A20" i="1"/>
  <c r="C19" i="1"/>
  <c r="A19" i="1"/>
  <c r="A114" i="1" l="1"/>
  <c r="F2" i="3"/>
</calcChain>
</file>

<file path=xl/sharedStrings.xml><?xml version="1.0" encoding="utf-8"?>
<sst xmlns="http://schemas.openxmlformats.org/spreadsheetml/2006/main" count="1029" uniqueCount="49">
  <si>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</si>
  <si>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</si>
  <si>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</si>
  <si>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</si>
  <si>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</si>
  <si>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</si>
  <si>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</si>
  <si>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</si>
  <si>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</si>
  <si>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</si>
  <si>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</si>
  <si>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</si>
  <si>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</si>
  <si>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</si>
  <si>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</si>
  <si>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</si>
  <si>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</si>
  <si>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</si>
  <si>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</si>
  <si>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</si>
  <si>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</si>
  <si>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Vacias</t>
  </si>
  <si>
    <t>3335892792 </t>
  </si>
  <si>
    <t>3335893689 </t>
  </si>
  <si>
    <t>3335893872 </t>
  </si>
  <si>
    <t>GAVETA DE DEPOSITO LLENA</t>
  </si>
  <si>
    <t>3335894151</t>
  </si>
  <si>
    <t>3335894155</t>
  </si>
  <si>
    <t>3335894158</t>
  </si>
  <si>
    <t>3335891728</t>
  </si>
  <si>
    <t>3335892936</t>
  </si>
  <si>
    <t>3335893947</t>
  </si>
  <si>
    <t>3335893950</t>
  </si>
  <si>
    <t>3335894122</t>
  </si>
  <si>
    <t>3335894133</t>
  </si>
  <si>
    <t>3335894152</t>
  </si>
  <si>
    <t>3335894153</t>
  </si>
  <si>
    <t>3335894154</t>
  </si>
  <si>
    <t>3335894156</t>
  </si>
  <si>
    <t>3335894157</t>
  </si>
  <si>
    <t>3335894159</t>
  </si>
  <si>
    <t>3335894160</t>
  </si>
  <si>
    <t>3335894161</t>
  </si>
  <si>
    <t>3335893775</t>
  </si>
  <si>
    <t>3335894052</t>
  </si>
  <si>
    <t>2 Gavetas Vacias y 1 Fallando</t>
  </si>
  <si>
    <t>Abastecido</t>
  </si>
  <si>
    <t>GAVETA DE RECHAZO LLENA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</si>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</sst>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0" fontId="15" fillId="0" borderId="27" applyNumberFormat="0" applyFill="0" applyAlignment="0" applyProtection="0"/>
    <xf numFmtId="0" fontId="16" fillId="0" borderId="28" applyNumberFormat="0" applyFill="0" applyAlignment="0" applyProtection="0"/>
    <xf numFmtId="0" fontId="17" fillId="0" borderId="29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0" applyNumberFormat="0" applyAlignment="0" applyProtection="0"/>
    <xf numFmtId="0" fontId="21" fillId="16" borderId="31" applyNumberFormat="0" applyAlignment="0" applyProtection="0"/>
    <xf numFmtId="0" fontId="22" fillId="16" borderId="30" applyNumberFormat="0" applyAlignment="0" applyProtection="0"/>
    <xf numFmtId="0" fontId="23" fillId="0" borderId="32" applyNumberFormat="0" applyFill="0" applyAlignment="0" applyProtection="0"/>
    <xf numFmtId="0" fontId="24" fillId="17" borderId="33" applyNumberFormat="0" applyAlignment="0" applyProtection="0"/>
    <xf numFmtId="0" fontId="25" fillId="0" borderId="0" applyNumberFormat="0" applyFill="0" applyBorder="0" applyAlignment="0" applyProtection="0"/>
    <xf numFmtId="0" fontId="13" fillId="18" borderId="34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5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49" fontId="0" fillId="46" borderId="37" xfId="0" applyNumberFormat="1" applyFill="1" applyBorder="1"/>
    <xf numFmtId="49" fontId="0" fillId="46" borderId="36" xfId="0" applyNumberFormat="1" applyFill="1" applyBorder="1"/>
    <xf numFmtId="0" fontId="9" fillId="8" borderId="14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topLeftCell="A76" zoomScale="91" zoomScaleNormal="91" workbookViewId="0">
      <selection activeCell="G81" sqref="G81"/>
    </sheetView>
  </sheetViews>
  <sheetFormatPr baseColWidth="10" defaultColWidth="23.42578125" defaultRowHeight="15" x14ac:dyDescent="0.25"/>
  <cols>
    <col min="1" max="1" width="26.42578125" bestFit="1" customWidth="1"/>
    <col min="2" max="2" width="17.7109375" bestFit="1" customWidth="1"/>
    <col min="3" max="3" width="50.42578125" bestFit="1" customWidth="1"/>
    <col min="4" max="4" width="37.42578125" bestFit="1" customWidth="1"/>
    <col min="5" max="5" width="18.85546875" bestFit="1" customWidth="1"/>
  </cols>
  <sheetData>
    <row r="1" spans="1:5" ht="22.5" x14ac:dyDescent="0.25">
      <c r="A1" s="49" t="s">
        <v>1</v>
      </c>
      <c r="B1" s="50"/>
      <c r="C1" s="50"/>
      <c r="D1" s="50"/>
      <c r="E1" s="51"/>
    </row>
    <row r="2" spans="1:5" ht="25.5" x14ac:dyDescent="0.25">
      <c r="A2" s="52" t="s">
        <v>0</v>
      </c>
      <c r="B2" s="53"/>
      <c r="C2" s="53"/>
      <c r="D2" s="53"/>
      <c r="E2" s="54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44368.25</v>
      </c>
      <c r="C4" s="1"/>
      <c r="D4" s="1"/>
      <c r="E4" s="11"/>
    </row>
    <row r="5" spans="1:5" ht="18.75" thickBot="1" x14ac:dyDescent="0.3">
      <c r="A5" s="7" t="s">
        <v>3</v>
      </c>
      <c r="B5" s="9">
        <v>44368.708333333336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5" t="s">
        <v>4</v>
      </c>
      <c r="B7" s="56"/>
      <c r="C7" s="56"/>
      <c r="D7" s="56"/>
      <c r="E7" s="57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22" t="str">
        <f>VLOOKUP(B9,'[1]LISTADO ATM'!$A$2:$C$821,3,0)</f>
        <v>DISTRITO NACIONAL</v>
      </c>
      <c r="B9" s="22">
        <v>410</v>
      </c>
      <c r="C9" s="22" t="str">
        <f>VLOOKUP(B9,'[1]LISTADO ATM'!$A$2:$B$821,2,0)</f>
        <v xml:space="preserve">ATM Oficina Las Palmas de Herrera II </v>
      </c>
      <c r="D9" s="16" t="s">
        <v>46</v>
      </c>
      <c r="E9" s="27">
        <v>3335894138</v>
      </c>
    </row>
    <row r="10" spans="1:5" ht="18" x14ac:dyDescent="0.25">
      <c r="A10" s="19" t="str">
        <f>VLOOKUP(B10,'[1]LISTADO ATM'!$A$2:$C$821,3,0)</f>
        <v>DISTRITO NACIONAL</v>
      </c>
      <c r="B10" s="38">
        <v>980</v>
      </c>
      <c r="C10" s="25" t="str">
        <f>VLOOKUP(B10,'[1]LISTADO ATM'!$A$2:$B$821,2,0)</f>
        <v xml:space="preserve">ATM Oficina Bella Vista Mall II </v>
      </c>
      <c r="D10" s="16" t="s">
        <v>46</v>
      </c>
      <c r="E10" s="25" t="s">
        <v>33</v>
      </c>
    </row>
    <row r="11" spans="1:5" ht="18" x14ac:dyDescent="0.25">
      <c r="A11" s="22" t="str">
        <f>VLOOKUP(B11,'[1]LISTADO ATM'!$A$2:$C$821,3,0)</f>
        <v>SUR</v>
      </c>
      <c r="B11" s="22">
        <v>764</v>
      </c>
      <c r="C11" s="22" t="str">
        <f>VLOOKUP(B11,'[1]LISTADO ATM'!$A$2:$B$821,2,0)</f>
        <v xml:space="preserve">ATM Oficina Elías Piña </v>
      </c>
      <c r="D11" s="16" t="s">
        <v>46</v>
      </c>
      <c r="E11" s="27">
        <v>3335894292</v>
      </c>
    </row>
    <row r="12" spans="1:5" ht="18" x14ac:dyDescent="0.25">
      <c r="A12" s="22" t="str">
        <f>VLOOKUP(B12,'[1]LISTADO ATM'!$A$2:$C$821,3,0)</f>
        <v>NORTE</v>
      </c>
      <c r="B12" s="22">
        <v>288</v>
      </c>
      <c r="C12" s="22" t="str">
        <f>VLOOKUP(B12,'[1]LISTADO ATM'!$A$2:$B$821,2,0)</f>
        <v xml:space="preserve">ATM Oficina Camino Real II (Puerto Plata) </v>
      </c>
      <c r="D12" s="16" t="s">
        <v>46</v>
      </c>
      <c r="E12" s="27">
        <v>3335894296</v>
      </c>
    </row>
    <row r="13" spans="1:5" ht="18" x14ac:dyDescent="0.25">
      <c r="A13" s="19" t="str">
        <f>VLOOKUP(B13,'[1]LISTADO ATM'!$A$2:$C$821,3,0)</f>
        <v>DISTRITO NACIONAL</v>
      </c>
      <c r="B13" s="38">
        <v>970</v>
      </c>
      <c r="C13" s="25" t="str">
        <f>VLOOKUP(B13,'[1]LISTADO ATM'!$A$2:$B$821,2,0)</f>
        <v xml:space="preserve">ATM S/M Olé Haina </v>
      </c>
      <c r="D13" s="16" t="s">
        <v>46</v>
      </c>
      <c r="E13" s="25">
        <v>3335894669</v>
      </c>
    </row>
    <row r="14" spans="1:5" ht="18" x14ac:dyDescent="0.25">
      <c r="A14" s="19" t="str">
        <f>VLOOKUP(B14,'[1]LISTADO ATM'!$A$2:$C$821,3,0)</f>
        <v>ESTE</v>
      </c>
      <c r="B14" s="38">
        <v>268</v>
      </c>
      <c r="C14" s="25" t="str">
        <f>VLOOKUP(B14,'[1]LISTADO ATM'!$A$2:$B$821,2,0)</f>
        <v xml:space="preserve">ATM Autobanco La Altagracia (Higuey) </v>
      </c>
      <c r="D14" s="16" t="s">
        <v>46</v>
      </c>
      <c r="E14" s="25">
        <v>3335894683</v>
      </c>
    </row>
    <row r="15" spans="1:5" ht="18" x14ac:dyDescent="0.25">
      <c r="A15" s="19" t="str">
        <f>VLOOKUP(B15,'[1]LISTADO ATM'!$A$2:$C$821,3,0)</f>
        <v>SUR</v>
      </c>
      <c r="B15" s="38">
        <v>765</v>
      </c>
      <c r="C15" s="25" t="str">
        <f>VLOOKUP(B15,'[1]LISTADO ATM'!$A$2:$B$821,2,0)</f>
        <v xml:space="preserve">ATM Oficina Azua I </v>
      </c>
      <c r="D15" s="16" t="s">
        <v>46</v>
      </c>
      <c r="E15" s="25" t="s">
        <v>35</v>
      </c>
    </row>
    <row r="16" spans="1:5" ht="18" x14ac:dyDescent="0.25">
      <c r="A16" s="19" t="str">
        <f>VLOOKUP(B16,'[1]LISTADO ATM'!$A$2:$C$821,3,0)</f>
        <v>NORTE</v>
      </c>
      <c r="B16" s="38">
        <v>405</v>
      </c>
      <c r="C16" s="25" t="str">
        <f>VLOOKUP(B16,'[1]LISTADO ATM'!$A$2:$B$821,2,0)</f>
        <v xml:space="preserve">ATM UNP Loma de Cabrera </v>
      </c>
      <c r="D16" s="16" t="s">
        <v>46</v>
      </c>
      <c r="E16" s="25" t="s">
        <v>37</v>
      </c>
    </row>
    <row r="17" spans="1:5" ht="18" x14ac:dyDescent="0.25">
      <c r="A17" s="19" t="str">
        <f>VLOOKUP(B17,'[1]LISTADO ATM'!$A$2:$C$821,3,0)</f>
        <v>DISTRITO NACIONAL</v>
      </c>
      <c r="B17" s="38">
        <v>906</v>
      </c>
      <c r="C17" s="25" t="str">
        <f>VLOOKUP(B17,'[1]LISTADO ATM'!$A$2:$B$821,2,0)</f>
        <v xml:space="preserve">ATM MESCYT  </v>
      </c>
      <c r="D17" s="16" t="s">
        <v>46</v>
      </c>
      <c r="E17" s="25" t="s">
        <v>38</v>
      </c>
    </row>
    <row r="18" spans="1:5" ht="18" x14ac:dyDescent="0.25">
      <c r="A18" s="22" t="str">
        <f>VLOOKUP(B18,'[1]LISTADO ATM'!$A$2:$C$821,3,0)</f>
        <v>ESTE</v>
      </c>
      <c r="B18" s="22">
        <v>630</v>
      </c>
      <c r="C18" s="22" t="str">
        <f>VLOOKUP(B18,'[1]LISTADO ATM'!$A$2:$B$821,2,0)</f>
        <v xml:space="preserve">ATM Oficina Plaza Zaglul (SPM) </v>
      </c>
      <c r="D18" s="16" t="s">
        <v>46</v>
      </c>
      <c r="E18" s="27">
        <v>3335894139</v>
      </c>
    </row>
    <row r="19" spans="1:5" ht="18" x14ac:dyDescent="0.25">
      <c r="A19" s="22" t="str">
        <f>VLOOKUP(B19,'[1]LISTADO ATM'!$A$2:$C$821,3,0)</f>
        <v>DISTRITO NACIONAL</v>
      </c>
      <c r="B19" s="22">
        <v>721</v>
      </c>
      <c r="C19" s="22" t="str">
        <f>VLOOKUP(B19,'[1]LISTADO ATM'!$A$2:$B$821,2,0)</f>
        <v xml:space="preserve">ATM Oficina Charles de Gaulle II </v>
      </c>
      <c r="D19" s="16" t="s">
        <v>46</v>
      </c>
      <c r="E19" s="27" t="s">
        <v>22</v>
      </c>
    </row>
    <row r="20" spans="1:5" ht="18" x14ac:dyDescent="0.25">
      <c r="A20" s="22" t="str">
        <f>VLOOKUP(B20,'[1]LISTADO ATM'!$A$2:$C$821,3,0)</f>
        <v>DISTRITO NACIONAL</v>
      </c>
      <c r="B20" s="22">
        <v>272</v>
      </c>
      <c r="C20" s="22" t="str">
        <f>VLOOKUP(B20,'[1]LISTADO ATM'!$A$2:$B$821,2,0)</f>
        <v xml:space="preserve">ATM Cámara de Diputados </v>
      </c>
      <c r="D20" s="16" t="s">
        <v>46</v>
      </c>
      <c r="E20" s="27" t="s">
        <v>23</v>
      </c>
    </row>
    <row r="21" spans="1:5" ht="18" x14ac:dyDescent="0.25">
      <c r="A21" s="22" t="str">
        <f>VLOOKUP(B21,'[1]LISTADO ATM'!$A$2:$C$821,3,0)</f>
        <v>ESTE</v>
      </c>
      <c r="B21" s="22">
        <v>838</v>
      </c>
      <c r="C21" s="22" t="str">
        <f>VLOOKUP(B21,'[1]LISTADO ATM'!$A$2:$B$821,2,0)</f>
        <v xml:space="preserve">ATM UNP Consuelo </v>
      </c>
      <c r="D21" s="16" t="s">
        <v>46</v>
      </c>
      <c r="E21" s="27" t="s">
        <v>24</v>
      </c>
    </row>
    <row r="22" spans="1:5" ht="18" x14ac:dyDescent="0.25">
      <c r="A22" s="22" t="str">
        <f>VLOOKUP(B22,'[1]LISTADO ATM'!$A$2:$C$821,3,0)</f>
        <v>ESTE</v>
      </c>
      <c r="B22" s="22">
        <v>843</v>
      </c>
      <c r="C22" s="22" t="str">
        <f>VLOOKUP(B22,'[1]LISTADO ATM'!$A$2:$B$821,2,0)</f>
        <v xml:space="preserve">ATM Oficina Romana Centro </v>
      </c>
      <c r="D22" s="16" t="s">
        <v>46</v>
      </c>
      <c r="E22" s="27">
        <v>3335894063</v>
      </c>
    </row>
    <row r="23" spans="1:5" ht="18" x14ac:dyDescent="0.25">
      <c r="A23" s="22" t="str">
        <f>VLOOKUP(B23,'[1]LISTADO ATM'!$A$2:$C$821,3,0)</f>
        <v>NORTE</v>
      </c>
      <c r="B23" s="22">
        <v>728</v>
      </c>
      <c r="C23" s="22" t="str">
        <f>VLOOKUP(B23,'[1]LISTADO ATM'!$A$2:$B$821,2,0)</f>
        <v xml:space="preserve">ATM UNP La Vega Oficina Regional Norcentral </v>
      </c>
      <c r="D23" s="16" t="s">
        <v>46</v>
      </c>
      <c r="E23" s="27">
        <v>3335894603</v>
      </c>
    </row>
    <row r="24" spans="1:5" ht="18" x14ac:dyDescent="0.25">
      <c r="A24" s="22" t="str">
        <f>VLOOKUP(B24,'[1]LISTADO ATM'!$A$2:$C$821,3,0)</f>
        <v>NORTE</v>
      </c>
      <c r="B24" s="22">
        <v>950</v>
      </c>
      <c r="C24" s="22" t="str">
        <f>VLOOKUP(B24,'[1]LISTADO ATM'!$A$2:$B$821,2,0)</f>
        <v xml:space="preserve">ATM Oficina Monterrico </v>
      </c>
      <c r="D24" s="16" t="s">
        <v>46</v>
      </c>
      <c r="E24" s="27" t="s">
        <v>27</v>
      </c>
    </row>
    <row r="25" spans="1:5" ht="18" x14ac:dyDescent="0.25">
      <c r="A25" s="22" t="str">
        <f>VLOOKUP(B25,'[1]LISTADO ATM'!$A$2:$C$821,3,0)</f>
        <v>DISTRITO NACIONAL</v>
      </c>
      <c r="B25" s="22">
        <v>717</v>
      </c>
      <c r="C25" s="22" t="str">
        <f>VLOOKUP(B25,'[1]LISTADO ATM'!$A$2:$B$821,2,0)</f>
        <v xml:space="preserve">ATM Oficina Los Alcarrizos </v>
      </c>
      <c r="D25" s="16" t="s">
        <v>46</v>
      </c>
      <c r="E25" s="27">
        <v>3335894132</v>
      </c>
    </row>
    <row r="26" spans="1:5" ht="18" x14ac:dyDescent="0.25">
      <c r="A26" s="22" t="str">
        <f>VLOOKUP(B26,'[1]LISTADO ATM'!$A$2:$C$821,3,0)</f>
        <v>NORTE</v>
      </c>
      <c r="B26" s="22">
        <v>796</v>
      </c>
      <c r="C26" s="22" t="str">
        <f>VLOOKUP(B26,'[1]LISTADO ATM'!$A$2:$B$821,2,0)</f>
        <v xml:space="preserve">ATM Oficina Plaza Ventura (Nagua) </v>
      </c>
      <c r="D26" s="16" t="s">
        <v>46</v>
      </c>
      <c r="E26" s="27">
        <v>3335894676</v>
      </c>
    </row>
    <row r="27" spans="1:5" ht="18" x14ac:dyDescent="0.25">
      <c r="A27" s="22" t="str">
        <f>VLOOKUP(B27,'[1]LISTADO ATM'!$A$2:$C$821,3,0)</f>
        <v>ESTE</v>
      </c>
      <c r="B27" s="22">
        <v>963</v>
      </c>
      <c r="C27" s="22" t="str">
        <f>VLOOKUP(B27,'[1]LISTADO ATM'!$A$2:$B$821,2,0)</f>
        <v xml:space="preserve">ATM Multiplaza La Romana </v>
      </c>
      <c r="D27" s="16" t="s">
        <v>46</v>
      </c>
      <c r="E27" s="27">
        <v>3335894673</v>
      </c>
    </row>
    <row r="28" spans="1:5" ht="18" x14ac:dyDescent="0.25">
      <c r="A28" s="22" t="str">
        <f>VLOOKUP(B28,'[1]LISTADO ATM'!$A$2:$C$821,3,0)</f>
        <v>NORTE</v>
      </c>
      <c r="B28" s="22">
        <v>687</v>
      </c>
      <c r="C28" s="22" t="str">
        <f>VLOOKUP(B28,'[1]LISTADO ATM'!$A$2:$B$821,2,0)</f>
        <v>ATM Oficina Monterrico II</v>
      </c>
      <c r="D28" s="16" t="s">
        <v>46</v>
      </c>
      <c r="E28" s="27">
        <v>3335894279</v>
      </c>
    </row>
    <row r="29" spans="1:5" ht="18" x14ac:dyDescent="0.25">
      <c r="A29" s="22" t="str">
        <f>VLOOKUP(B29,'[1]LISTADO ATM'!$A$2:$C$821,3,0)</f>
        <v>DISTRITO NACIONAL</v>
      </c>
      <c r="B29" s="22">
        <v>422</v>
      </c>
      <c r="C29" s="22" t="str">
        <f>VLOOKUP(B29,'[1]LISTADO ATM'!$A$2:$B$821,2,0)</f>
        <v xml:space="preserve">ATM Olé Manoguayabo </v>
      </c>
      <c r="D29" s="16" t="s">
        <v>46</v>
      </c>
      <c r="E29" s="27">
        <v>3335894305</v>
      </c>
    </row>
    <row r="30" spans="1:5" ht="18" x14ac:dyDescent="0.25">
      <c r="A30" s="22" t="str">
        <f>VLOOKUP(B30,'[1]LISTADO ATM'!$A$2:$C$821,3,0)</f>
        <v>DISTRITO NACIONAL</v>
      </c>
      <c r="B30" s="22">
        <v>658</v>
      </c>
      <c r="C30" s="22" t="str">
        <f>VLOOKUP(B30,'[1]LISTADO ATM'!$A$2:$B$821,2,0)</f>
        <v>ATM Cámara de Cuentas</v>
      </c>
      <c r="D30" s="16" t="s">
        <v>46</v>
      </c>
      <c r="E30" s="27">
        <v>3335894300</v>
      </c>
    </row>
    <row r="31" spans="1:5" ht="18" x14ac:dyDescent="0.25">
      <c r="A31" s="22" t="str">
        <f>VLOOKUP(B31,'[1]LISTADO ATM'!$A$2:$C$821,3,0)</f>
        <v>DISTRITO NACIONAL</v>
      </c>
      <c r="B31" s="22">
        <v>887</v>
      </c>
      <c r="C31" s="22" t="str">
        <f>VLOOKUP(B31,'[1]LISTADO ATM'!$A$2:$B$821,2,0)</f>
        <v>ATM S/M Bravo Los Proceres</v>
      </c>
      <c r="D31" s="16" t="s">
        <v>46</v>
      </c>
      <c r="E31" s="27">
        <v>3335894437</v>
      </c>
    </row>
    <row r="32" spans="1:5" ht="18" x14ac:dyDescent="0.25">
      <c r="A32" s="22" t="str">
        <f>VLOOKUP(B32,'[1]LISTADO ATM'!$A$2:$C$821,3,0)</f>
        <v>NORTE</v>
      </c>
      <c r="B32" s="22">
        <v>633</v>
      </c>
      <c r="C32" s="22" t="str">
        <f>VLOOKUP(B32,'[1]LISTADO ATM'!$A$2:$B$821,2,0)</f>
        <v xml:space="preserve">ATM Autobanco Las Colinas </v>
      </c>
      <c r="D32" s="16" t="s">
        <v>46</v>
      </c>
      <c r="E32" s="27">
        <v>3335894876</v>
      </c>
    </row>
    <row r="33" spans="1:5" ht="18" x14ac:dyDescent="0.25">
      <c r="A33" s="19" t="str">
        <f>VLOOKUP(B33,'[1]LISTADO ATM'!$A$2:$C$821,3,0)</f>
        <v>SUR</v>
      </c>
      <c r="B33" s="38">
        <v>766</v>
      </c>
      <c r="C33" s="25" t="str">
        <f>VLOOKUP(B33,'[1]LISTADO ATM'!$A$2:$B$821,2,0)</f>
        <v xml:space="preserve">ATM Oficina Azua II </v>
      </c>
      <c r="D33" s="16" t="s">
        <v>46</v>
      </c>
      <c r="E33" s="25">
        <v>3335894692</v>
      </c>
    </row>
    <row r="34" spans="1:5" ht="18" x14ac:dyDescent="0.25">
      <c r="A34" s="22" t="str">
        <f>VLOOKUP(B34,'[1]LISTADO ATM'!$A$2:$C$821,3,0)</f>
        <v>DISTRITO NACIONAL</v>
      </c>
      <c r="B34" s="22">
        <v>884</v>
      </c>
      <c r="C34" s="22" t="str">
        <f>VLOOKUP(B34,'[1]LISTADO ATM'!$A$2:$B$821,2,0)</f>
        <v xml:space="preserve">ATM UNP Olé Sabana Perdida </v>
      </c>
      <c r="D34" s="16" t="s">
        <v>46</v>
      </c>
      <c r="E34" s="27">
        <v>3335894140</v>
      </c>
    </row>
    <row r="35" spans="1:5" ht="18" x14ac:dyDescent="0.25">
      <c r="A35" s="22" t="str">
        <f>VLOOKUP(B35,'[1]LISTADO ATM'!$A$2:$C$821,3,0)</f>
        <v>DISTRITO NACIONAL</v>
      </c>
      <c r="B35" s="22">
        <v>684</v>
      </c>
      <c r="C35" s="22" t="str">
        <f>VLOOKUP(B35,'[1]LISTADO ATM'!$A$2:$B$821,2,0)</f>
        <v>ATM Estación Texaco Prolongación 27 Febrero</v>
      </c>
      <c r="D35" s="16" t="s">
        <v>46</v>
      </c>
      <c r="E35" s="27">
        <v>3335894134</v>
      </c>
    </row>
    <row r="36" spans="1:5" ht="18" x14ac:dyDescent="0.25">
      <c r="A36" s="22" t="str">
        <f>VLOOKUP(B36,'[1]LISTADO ATM'!$A$2:$C$821,3,0)</f>
        <v>DISTRITO NACIONAL</v>
      </c>
      <c r="B36" s="22">
        <v>406</v>
      </c>
      <c r="C36" s="22" t="str">
        <f>VLOOKUP(B36,'[1]LISTADO ATM'!$A$2:$B$821,2,0)</f>
        <v xml:space="preserve">ATM UNP Plaza Lama Máximo Gómez </v>
      </c>
      <c r="D36" s="16" t="s">
        <v>46</v>
      </c>
      <c r="E36" s="27">
        <v>3335894685</v>
      </c>
    </row>
    <row r="37" spans="1:5" ht="18" x14ac:dyDescent="0.25">
      <c r="A37" s="22" t="str">
        <f>VLOOKUP(B37,'[1]LISTADO ATM'!$A$2:$C$821,3,0)</f>
        <v>SUR</v>
      </c>
      <c r="B37" s="22">
        <v>592</v>
      </c>
      <c r="C37" s="22" t="str">
        <f>VLOOKUP(B37,'[1]LISTADO ATM'!$A$2:$B$821,2,0)</f>
        <v xml:space="preserve">ATM Centro de Caja San Cristóbal I </v>
      </c>
      <c r="D37" s="16" t="s">
        <v>46</v>
      </c>
      <c r="E37" s="27">
        <v>3335894920</v>
      </c>
    </row>
    <row r="38" spans="1:5" ht="18" x14ac:dyDescent="0.25">
      <c r="A38" s="22" t="str">
        <f>VLOOKUP(B38,'[1]LISTADO ATM'!$A$2:$C$821,3,0)</f>
        <v>DISTRITO NACIONAL</v>
      </c>
      <c r="B38" s="22">
        <v>238</v>
      </c>
      <c r="C38" s="22" t="str">
        <f>VLOOKUP(B38,'[1]LISTADO ATM'!$A$2:$B$821,2,0)</f>
        <v xml:space="preserve">ATM Multicentro La Sirena Charles de Gaulle </v>
      </c>
      <c r="D38" s="16" t="s">
        <v>46</v>
      </c>
      <c r="E38" s="27">
        <v>3335894136</v>
      </c>
    </row>
    <row r="39" spans="1:5" ht="18" x14ac:dyDescent="0.25">
      <c r="A39" s="19" t="str">
        <f>VLOOKUP(B39,'[1]LISTADO ATM'!$A$2:$C$821,3,0)</f>
        <v>SUR</v>
      </c>
      <c r="B39" s="38">
        <v>995</v>
      </c>
      <c r="C39" s="25" t="str">
        <f>VLOOKUP(B39,'[1]LISTADO ATM'!$A$2:$B$821,2,0)</f>
        <v xml:space="preserve">ATM Oficina San Cristobal III (Lobby) </v>
      </c>
      <c r="D39" s="16" t="s">
        <v>46</v>
      </c>
      <c r="E39" s="25">
        <v>3335894667</v>
      </c>
    </row>
    <row r="40" spans="1:5" ht="18" x14ac:dyDescent="0.25">
      <c r="A40" s="19" t="str">
        <f>VLOOKUP(B40,'[1]LISTADO ATM'!$A$2:$C$821,3,0)</f>
        <v>DISTRITO NACIONAL</v>
      </c>
      <c r="B40" s="22">
        <v>735</v>
      </c>
      <c r="C40" s="25" t="str">
        <f>VLOOKUP(B40,'[1]LISTADO ATM'!$A$2:$B$821,2,0)</f>
        <v xml:space="preserve">ATM Oficina Independencia II  </v>
      </c>
      <c r="D40" s="16" t="s">
        <v>46</v>
      </c>
      <c r="E40" s="25">
        <v>3335894923</v>
      </c>
    </row>
    <row r="41" spans="1:5" ht="18" x14ac:dyDescent="0.25">
      <c r="A41" s="22" t="str">
        <f>VLOOKUP(B41,'[1]LISTADO ATM'!$A$2:$C$821,3,0)</f>
        <v>SUR</v>
      </c>
      <c r="B41" s="22">
        <v>619</v>
      </c>
      <c r="C41" s="22" t="str">
        <f>VLOOKUP(B41,'[1]LISTADO ATM'!$A$2:$B$821,2,0)</f>
        <v xml:space="preserve">ATM Academia P.N. Hatillo (San Cristóbal) </v>
      </c>
      <c r="D41" s="16" t="s">
        <v>46</v>
      </c>
      <c r="E41" s="27" t="s">
        <v>28</v>
      </c>
    </row>
    <row r="42" spans="1:5" ht="18" x14ac:dyDescent="0.25">
      <c r="A42" s="22" t="str">
        <f>VLOOKUP(B42,'[1]LISTADO ATM'!$A$2:$C$821,3,0)</f>
        <v>NORTE</v>
      </c>
      <c r="B42" s="22">
        <v>965</v>
      </c>
      <c r="C42" s="22" t="str">
        <f>VLOOKUP(B42,'[1]LISTADO ATM'!$A$2:$B$821,2,0)</f>
        <v xml:space="preserve">ATM S/M La Fuente FUN (Santiago) </v>
      </c>
      <c r="D42" s="16" t="s">
        <v>46</v>
      </c>
      <c r="E42" s="27">
        <v>3335894141</v>
      </c>
    </row>
    <row r="43" spans="1:5" ht="18" x14ac:dyDescent="0.25">
      <c r="A43" s="22" t="str">
        <f>VLOOKUP(B43,'[1]LISTADO ATM'!$A$2:$C$821,3,0)</f>
        <v>DISTRITO NACIONAL</v>
      </c>
      <c r="B43" s="22">
        <v>710</v>
      </c>
      <c r="C43" s="22" t="str">
        <f>VLOOKUP(B43,'[1]LISTADO ATM'!$A$2:$B$821,2,0)</f>
        <v xml:space="preserve">ATM S/M Soberano </v>
      </c>
      <c r="D43" s="16" t="s">
        <v>46</v>
      </c>
      <c r="E43" s="27">
        <v>3335894922</v>
      </c>
    </row>
    <row r="44" spans="1:5" ht="18" x14ac:dyDescent="0.25">
      <c r="A44" s="22" t="str">
        <f>VLOOKUP(B44,'[1]LISTADO ATM'!$A$2:$C$821,3,0)</f>
        <v>DISTRITO NACIONAL</v>
      </c>
      <c r="B44" s="22">
        <v>722</v>
      </c>
      <c r="C44" s="22" t="str">
        <f>VLOOKUP(B44,'[1]LISTADO ATM'!$A$2:$B$821,2,0)</f>
        <v xml:space="preserve">ATM Oficina Charles de Gaulle III </v>
      </c>
      <c r="D44" s="16" t="s">
        <v>46</v>
      </c>
      <c r="E44" s="27">
        <v>3335894149</v>
      </c>
    </row>
    <row r="45" spans="1:5" ht="18" x14ac:dyDescent="0.25">
      <c r="A45" s="22" t="str">
        <f>VLOOKUP(B45,'[1]LISTADO ATM'!$A$2:$C$821,3,0)</f>
        <v>SUR</v>
      </c>
      <c r="B45" s="22">
        <v>780</v>
      </c>
      <c r="C45" s="22" t="str">
        <f>VLOOKUP(B45,'[1]LISTADO ATM'!$A$2:$B$821,2,0)</f>
        <v xml:space="preserve">ATM Oficina Barahona I </v>
      </c>
      <c r="D45" s="16" t="s">
        <v>46</v>
      </c>
      <c r="E45" s="27">
        <v>3335894109</v>
      </c>
    </row>
    <row r="46" spans="1:5" ht="18" x14ac:dyDescent="0.25">
      <c r="A46" s="22" t="str">
        <f>VLOOKUP(B46,'[1]LISTADO ATM'!$A$2:$C$821,3,0)</f>
        <v>DISTRITO NACIONAL</v>
      </c>
      <c r="B46" s="22">
        <v>918</v>
      </c>
      <c r="C46" s="22" t="str">
        <f>VLOOKUP(B46,'[1]LISTADO ATM'!$A$2:$B$821,2,0)</f>
        <v xml:space="preserve">ATM S/M Liverpool de la Jacobo Majluta </v>
      </c>
      <c r="D46" s="16" t="s">
        <v>46</v>
      </c>
      <c r="E46" s="27">
        <v>3335894113</v>
      </c>
    </row>
    <row r="47" spans="1:5" ht="18" x14ac:dyDescent="0.25">
      <c r="A47" s="22" t="str">
        <f>VLOOKUP(B47,'[1]LISTADO ATM'!$A$2:$C$821,3,0)</f>
        <v>NORTE</v>
      </c>
      <c r="B47" s="22">
        <v>599</v>
      </c>
      <c r="C47" s="22" t="str">
        <f>VLOOKUP(B47,'[1]LISTADO ATM'!$A$2:$B$821,2,0)</f>
        <v xml:space="preserve">ATM Oficina Plaza Internacional (Santiago) </v>
      </c>
      <c r="D47" s="16" t="s">
        <v>46</v>
      </c>
      <c r="E47" s="27">
        <v>3335895091</v>
      </c>
    </row>
    <row r="48" spans="1:5" ht="18" x14ac:dyDescent="0.25">
      <c r="A48" s="22" t="str">
        <f>VLOOKUP(B48,'[1]LISTADO ATM'!$A$2:$C$821,3,0)</f>
        <v>DISTRITO NACIONAL</v>
      </c>
      <c r="B48" s="22">
        <v>671</v>
      </c>
      <c r="C48" s="22" t="str">
        <f>VLOOKUP(B48,'[1]LISTADO ATM'!$A$2:$B$821,2,0)</f>
        <v>ATM Ayuntamiento Sto. Dgo. Norte</v>
      </c>
      <c r="D48" s="16" t="s">
        <v>46</v>
      </c>
      <c r="E48" s="27">
        <v>3335894756</v>
      </c>
    </row>
    <row r="49" spans="1:5" ht="18" x14ac:dyDescent="0.25">
      <c r="A49" s="22" t="str">
        <f>VLOOKUP(B49,'[1]LISTADO ATM'!$A$2:$C$821,3,0)</f>
        <v>NORTE</v>
      </c>
      <c r="B49" s="22">
        <v>22</v>
      </c>
      <c r="C49" s="22" t="str">
        <f>VLOOKUP(B49,'[1]LISTADO ATM'!$A$2:$B$821,2,0)</f>
        <v>ATM S/M Olimpico (Santiago)</v>
      </c>
      <c r="D49" s="16" t="s">
        <v>46</v>
      </c>
      <c r="E49" s="27">
        <v>3335894749</v>
      </c>
    </row>
    <row r="50" spans="1:5" ht="18" x14ac:dyDescent="0.25">
      <c r="A50" s="22" t="str">
        <f>VLOOKUP(B50,'[1]LISTADO ATM'!$A$2:$C$821,3,0)</f>
        <v>NORTE</v>
      </c>
      <c r="B50" s="22">
        <v>396</v>
      </c>
      <c r="C50" s="22" t="str">
        <f>VLOOKUP(B50,'[1]LISTADO ATM'!$A$2:$B$821,2,0)</f>
        <v xml:space="preserve">ATM Oficina Plaza Ulloa (La Fuente) </v>
      </c>
      <c r="D50" s="16" t="s">
        <v>46</v>
      </c>
      <c r="E50" s="27">
        <v>3335894852</v>
      </c>
    </row>
    <row r="51" spans="1:5" ht="18" x14ac:dyDescent="0.25">
      <c r="A51" s="22" t="str">
        <f>VLOOKUP(B51,'[1]LISTADO ATM'!$A$2:$C$821,3,0)</f>
        <v>DISTRITO NACIONAL</v>
      </c>
      <c r="B51" s="22">
        <v>139</v>
      </c>
      <c r="C51" s="22" t="str">
        <f>VLOOKUP(B51,'[1]LISTADO ATM'!$A$2:$B$821,2,0)</f>
        <v xml:space="preserve">ATM Oficina Plaza Lama Zona Oriental I </v>
      </c>
      <c r="D51" s="16" t="s">
        <v>46</v>
      </c>
      <c r="E51" s="27">
        <v>3335894877</v>
      </c>
    </row>
    <row r="52" spans="1:5" ht="18" x14ac:dyDescent="0.25">
      <c r="A52" s="22" t="str">
        <f>VLOOKUP(B52,'[1]LISTADO ATM'!$A$2:$C$821,3,0)</f>
        <v>DISTRITO NACIONAL</v>
      </c>
      <c r="B52" s="22">
        <v>96</v>
      </c>
      <c r="C52" s="22" t="str">
        <f>VLOOKUP(B52,'[1]LISTADO ATM'!$A$2:$B$821,2,0)</f>
        <v>ATM S/M Caribe Av. Charles de Gaulle</v>
      </c>
      <c r="D52" s="16" t="s">
        <v>46</v>
      </c>
      <c r="E52" s="27">
        <v>3335894689</v>
      </c>
    </row>
    <row r="53" spans="1:5" ht="18" x14ac:dyDescent="0.25">
      <c r="A53" s="22" t="str">
        <f>VLOOKUP(B53,'[1]LISTADO ATM'!$A$2:$C$821,3,0)</f>
        <v>DISTRITO NACIONAL</v>
      </c>
      <c r="B53" s="22">
        <v>813</v>
      </c>
      <c r="C53" s="22" t="str">
        <f>VLOOKUP(B53,'[1]LISTADO ATM'!$A$2:$B$821,2,0)</f>
        <v>ATM Oficina Occidental Mall</v>
      </c>
      <c r="D53" s="16" t="s">
        <v>46</v>
      </c>
      <c r="E53" s="27">
        <v>3335894928</v>
      </c>
    </row>
    <row r="54" spans="1:5" ht="18" x14ac:dyDescent="0.25">
      <c r="A54" s="22" t="str">
        <f>VLOOKUP(B54,'[1]LISTADO ATM'!$A$2:$C$821,3,0)</f>
        <v>DISTRITO NACIONAL</v>
      </c>
      <c r="B54" s="22">
        <v>993</v>
      </c>
      <c r="C54" s="22" t="str">
        <f>VLOOKUP(B54,'[1]LISTADO ATM'!$A$2:$B$821,2,0)</f>
        <v xml:space="preserve">ATM Centro Medico Integral II </v>
      </c>
      <c r="D54" s="16" t="s">
        <v>46</v>
      </c>
      <c r="E54" s="27">
        <v>3335894421</v>
      </c>
    </row>
    <row r="55" spans="1:5" ht="18" x14ac:dyDescent="0.25">
      <c r="A55" s="22" t="str">
        <f>VLOOKUP(B55,'[1]LISTADO ATM'!$A$2:$C$821,3,0)</f>
        <v>DISTRITO NACIONAL</v>
      </c>
      <c r="B55" s="22">
        <v>239</v>
      </c>
      <c r="C55" s="22" t="str">
        <f>VLOOKUP(B55,'[1]LISTADO ATM'!$A$2:$B$821,2,0)</f>
        <v xml:space="preserve">ATM Autobanco Charles de Gaulle </v>
      </c>
      <c r="D55" s="16" t="s">
        <v>46</v>
      </c>
      <c r="E55" s="25" t="s">
        <v>29</v>
      </c>
    </row>
    <row r="56" spans="1:5" ht="18" x14ac:dyDescent="0.25">
      <c r="A56" s="22" t="str">
        <f>VLOOKUP(B56,'[1]LISTADO ATM'!$A$2:$C$821,3,0)</f>
        <v>DISTRITO NACIONAL</v>
      </c>
      <c r="B56" s="22">
        <v>696</v>
      </c>
      <c r="C56" s="22" t="str">
        <f>VLOOKUP(B56,'[1]LISTADO ATM'!$A$2:$B$821,2,0)</f>
        <v>ATM Olé Jacobo Majluta</v>
      </c>
      <c r="D56" s="16" t="s">
        <v>46</v>
      </c>
      <c r="E56" s="25" t="s">
        <v>30</v>
      </c>
    </row>
    <row r="57" spans="1:5" ht="18" x14ac:dyDescent="0.25">
      <c r="A57" s="22" t="str">
        <f>VLOOKUP(B57,'[1]LISTADO ATM'!$A$2:$C$821,3,0)</f>
        <v>NORTE</v>
      </c>
      <c r="B57" s="22">
        <v>903</v>
      </c>
      <c r="C57" s="22" t="str">
        <f>VLOOKUP(B57,'[1]LISTADO ATM'!$A$2:$B$821,2,0)</f>
        <v xml:space="preserve">ATM Oficina La Vega Real I </v>
      </c>
      <c r="D57" s="16" t="s">
        <v>46</v>
      </c>
      <c r="E57" s="25">
        <v>3335894930</v>
      </c>
    </row>
    <row r="58" spans="1:5" ht="18" x14ac:dyDescent="0.25">
      <c r="A58" s="22" t="str">
        <f>VLOOKUP(B58,'[1]LISTADO ATM'!$A$2:$C$821,3,0)</f>
        <v>DISTRITO NACIONAL</v>
      </c>
      <c r="B58" s="22">
        <v>160</v>
      </c>
      <c r="C58" s="22" t="str">
        <f>VLOOKUP(B58,'[1]LISTADO ATM'!$A$2:$B$821,2,0)</f>
        <v xml:space="preserve">ATM Oficina Herrera </v>
      </c>
      <c r="D58" s="16" t="s">
        <v>46</v>
      </c>
      <c r="E58" s="25" t="s">
        <v>32</v>
      </c>
    </row>
    <row r="59" spans="1:5" ht="18" x14ac:dyDescent="0.25">
      <c r="A59" s="22" t="str">
        <f>VLOOKUP(B59,'[1]LISTADO ATM'!$A$2:$C$821,3,0)</f>
        <v>DISTRITO NACIONAL</v>
      </c>
      <c r="B59" s="22">
        <v>580</v>
      </c>
      <c r="C59" s="22" t="str">
        <f>VLOOKUP(B59,'[1]LISTADO ATM'!$A$2:$B$821,2,0)</f>
        <v xml:space="preserve">ATM Edificio Propagas </v>
      </c>
      <c r="D59" s="16" t="s">
        <v>46</v>
      </c>
      <c r="E59" s="25">
        <v>3335894919</v>
      </c>
    </row>
    <row r="60" spans="1:5" ht="18" x14ac:dyDescent="0.25">
      <c r="A60" s="22" t="str">
        <f>VLOOKUP(B60,'[1]LISTADO ATM'!$A$2:$C$821,3,0)</f>
        <v>NORTE</v>
      </c>
      <c r="B60" s="22">
        <v>63</v>
      </c>
      <c r="C60" s="22" t="str">
        <f>VLOOKUP(B60,'[1]LISTADO ATM'!$A$2:$B$821,2,0)</f>
        <v xml:space="preserve">ATM Oficina Villa Vásquez (Montecristi) </v>
      </c>
      <c r="D60" s="16" t="s">
        <v>46</v>
      </c>
      <c r="E60" s="27">
        <v>3335894853</v>
      </c>
    </row>
    <row r="61" spans="1:5" ht="18" x14ac:dyDescent="0.25">
      <c r="A61" s="22" t="str">
        <f>VLOOKUP(B61,'[1]LISTADO ATM'!$A$2:$C$821,3,0)</f>
        <v>NORTE</v>
      </c>
      <c r="B61" s="22">
        <v>775</v>
      </c>
      <c r="C61" s="22" t="str">
        <f>VLOOKUP(B61,'[1]LISTADO ATM'!$A$2:$B$821,2,0)</f>
        <v xml:space="preserve">ATM S/M Lilo (Montecristi) </v>
      </c>
      <c r="D61" s="16" t="s">
        <v>46</v>
      </c>
      <c r="E61" s="25" t="s">
        <v>31</v>
      </c>
    </row>
    <row r="62" spans="1:5" ht="18" x14ac:dyDescent="0.25">
      <c r="A62" s="22"/>
      <c r="B62" s="22"/>
      <c r="C62" s="71"/>
      <c r="D62" s="72"/>
      <c r="E62" s="73"/>
    </row>
    <row r="63" spans="1:5" ht="18" x14ac:dyDescent="0.25">
      <c r="A63" s="22"/>
      <c r="B63" s="22"/>
      <c r="C63" s="71"/>
      <c r="D63" s="72"/>
      <c r="E63" s="73"/>
    </row>
    <row r="64" spans="1:5" ht="18.75" thickBot="1" x14ac:dyDescent="0.3">
      <c r="A64" s="3" t="s">
        <v>11</v>
      </c>
      <c r="B64" s="29">
        <f>COUNT(B9:B50)</f>
        <v>42</v>
      </c>
      <c r="C64" s="58"/>
      <c r="D64" s="59"/>
      <c r="E64" s="60"/>
    </row>
    <row r="65" spans="1:5" x14ac:dyDescent="0.25">
      <c r="B65" s="5"/>
      <c r="E65" s="5"/>
    </row>
    <row r="66" spans="1:5" ht="18" x14ac:dyDescent="0.25">
      <c r="A66" s="55" t="s">
        <v>16</v>
      </c>
      <c r="B66" s="56"/>
      <c r="C66" s="56"/>
      <c r="D66" s="56"/>
      <c r="E66" s="57"/>
    </row>
    <row r="67" spans="1:5" ht="18" x14ac:dyDescent="0.25">
      <c r="A67" s="2" t="s">
        <v>5</v>
      </c>
      <c r="B67" s="2" t="s">
        <v>6</v>
      </c>
      <c r="C67" s="2" t="s">
        <v>7</v>
      </c>
      <c r="D67" s="2" t="s">
        <v>8</v>
      </c>
      <c r="E67" s="2" t="s">
        <v>9</v>
      </c>
    </row>
    <row r="68" spans="1:5" ht="18" x14ac:dyDescent="0.25">
      <c r="A68" s="19" t="str">
        <f>VLOOKUP(B68,'[1]LISTADO ATM'!$A$2:$C$821,3,0)</f>
        <v>DISTRITO NACIONAL</v>
      </c>
      <c r="B68" s="22">
        <v>39</v>
      </c>
      <c r="C68" s="25" t="str">
        <f>VLOOKUP(B68,'[1]LISTADO ATM'!$A$2:$B$821,2,0)</f>
        <v xml:space="preserve">ATM Oficina Ovando </v>
      </c>
      <c r="D68" s="16" t="s">
        <v>19</v>
      </c>
      <c r="E68" s="25" t="s">
        <v>43</v>
      </c>
    </row>
    <row r="69" spans="1:5" ht="18" x14ac:dyDescent="0.25">
      <c r="A69" s="19" t="str">
        <f>VLOOKUP(B69,'[1]LISTADO ATM'!$A$2:$C$821,3,0)</f>
        <v>DISTRITO NACIONAL</v>
      </c>
      <c r="B69" s="22">
        <v>2</v>
      </c>
      <c r="C69" s="25" t="str">
        <f>VLOOKUP(B69,'[1]LISTADO ATM'!$A$2:$B$821,2,0)</f>
        <v>ATM Autoservicio Padre Castellano</v>
      </c>
      <c r="D69" s="16" t="s">
        <v>19</v>
      </c>
      <c r="E69" s="25" t="s">
        <v>42</v>
      </c>
    </row>
    <row r="70" spans="1:5" ht="18" x14ac:dyDescent="0.25">
      <c r="A70" s="19" t="str">
        <f>VLOOKUP(B70,'[1]LISTADO ATM'!$A$2:$C$821,3,0)</f>
        <v>ESTE</v>
      </c>
      <c r="B70" s="22">
        <v>427</v>
      </c>
      <c r="C70" s="25" t="str">
        <f>VLOOKUP(B70,'[1]LISTADO ATM'!$A$2:$B$821,2,0)</f>
        <v xml:space="preserve">ATM Almacenes Iberia (Hato Mayor) </v>
      </c>
      <c r="D70" s="16" t="s">
        <v>19</v>
      </c>
      <c r="E70" s="25">
        <v>3335894487</v>
      </c>
    </row>
    <row r="71" spans="1:5" ht="18" x14ac:dyDescent="0.25">
      <c r="A71" s="19" t="str">
        <f>VLOOKUP(B71,'[1]LISTADO ATM'!$A$2:$C$821,3,0)</f>
        <v>DISTRITO NACIONAL</v>
      </c>
      <c r="B71" s="22">
        <v>559</v>
      </c>
      <c r="C71" s="25" t="str">
        <f>VLOOKUP(B71,'[1]LISTADO ATM'!$A$2:$B$821,2,0)</f>
        <v xml:space="preserve">ATM UNP Metro I </v>
      </c>
      <c r="D71" s="16" t="s">
        <v>19</v>
      </c>
      <c r="E71" s="25" t="s">
        <v>40</v>
      </c>
    </row>
    <row r="72" spans="1:5" ht="18" x14ac:dyDescent="0.25">
      <c r="A72" s="19" t="str">
        <f>VLOOKUP(B72,'[1]LISTADO ATM'!$A$2:$C$821,3,0)</f>
        <v>NORTE</v>
      </c>
      <c r="B72" s="22">
        <v>910</v>
      </c>
      <c r="C72" s="25" t="str">
        <f>VLOOKUP(B72,'[1]LISTADO ATM'!$A$2:$B$821,2,0)</f>
        <v xml:space="preserve">ATM Oficina El Sol II (Santiago) </v>
      </c>
      <c r="D72" s="16" t="s">
        <v>19</v>
      </c>
      <c r="E72" s="25" t="s">
        <v>44</v>
      </c>
    </row>
    <row r="73" spans="1:5" ht="18" x14ac:dyDescent="0.25">
      <c r="A73" s="19" t="str">
        <f>VLOOKUP(B73,'[1]LISTADO ATM'!$A$2:$C$821,3,0)</f>
        <v>ESTE</v>
      </c>
      <c r="B73" s="22">
        <v>211</v>
      </c>
      <c r="C73" s="25" t="str">
        <f>VLOOKUP(B73,'[1]LISTADO ATM'!$A$2:$B$821,2,0)</f>
        <v xml:space="preserve">ATM Oficina La Romana I </v>
      </c>
      <c r="D73" s="16" t="s">
        <v>19</v>
      </c>
      <c r="E73" s="25">
        <v>3335894096</v>
      </c>
    </row>
    <row r="74" spans="1:5" ht="18" x14ac:dyDescent="0.25">
      <c r="A74" s="19" t="str">
        <f>VLOOKUP(B74,'[1]LISTADO ATM'!$A$2:$C$821,3,0)</f>
        <v>ESTE</v>
      </c>
      <c r="B74" s="22">
        <v>480</v>
      </c>
      <c r="C74" s="25" t="str">
        <f>VLOOKUP(B74,'[1]LISTADO ATM'!$A$2:$B$821,2,0)</f>
        <v>ATM UNP Farmaconal Higuey</v>
      </c>
      <c r="D74" s="16" t="s">
        <v>19</v>
      </c>
      <c r="E74" s="25">
        <v>3335894123</v>
      </c>
    </row>
    <row r="75" spans="1:5" ht="18" x14ac:dyDescent="0.25">
      <c r="A75" s="19"/>
      <c r="B75" s="22"/>
      <c r="C75" s="25"/>
      <c r="D75" s="16"/>
      <c r="E75" s="25"/>
    </row>
    <row r="76" spans="1:5" ht="18" x14ac:dyDescent="0.25">
      <c r="A76" s="22"/>
      <c r="B76" s="22"/>
      <c r="C76" s="25"/>
      <c r="D76" s="16"/>
      <c r="E76" s="25"/>
    </row>
    <row r="77" spans="1:5" ht="18" x14ac:dyDescent="0.25">
      <c r="A77" s="22"/>
      <c r="B77" s="22"/>
      <c r="C77" s="25"/>
      <c r="D77" s="16"/>
      <c r="E77" s="25"/>
    </row>
    <row r="78" spans="1:5" ht="18.75" thickBot="1" x14ac:dyDescent="0.3">
      <c r="A78" s="3" t="s">
        <v>11</v>
      </c>
      <c r="B78" s="29">
        <f>COUNT(B68:B74)</f>
        <v>7</v>
      </c>
      <c r="C78" s="61"/>
      <c r="D78" s="62"/>
      <c r="E78" s="63"/>
    </row>
    <row r="79" spans="1:5" ht="15.75" thickBot="1" x14ac:dyDescent="0.3">
      <c r="B79" s="5"/>
      <c r="E79" s="5"/>
    </row>
    <row r="80" spans="1:5" ht="18.75" thickBot="1" x14ac:dyDescent="0.3">
      <c r="A80" s="44" t="s">
        <v>14</v>
      </c>
      <c r="B80" s="45"/>
      <c r="C80" s="45"/>
      <c r="D80" s="45"/>
      <c r="E80" s="46"/>
    </row>
    <row r="81" spans="1:6" ht="18" x14ac:dyDescent="0.25">
      <c r="A81" s="2" t="s">
        <v>5</v>
      </c>
      <c r="B81" s="2" t="s">
        <v>6</v>
      </c>
      <c r="C81" s="2" t="s">
        <v>7</v>
      </c>
      <c r="D81" s="2" t="s">
        <v>8</v>
      </c>
      <c r="E81" s="2" t="s">
        <v>9</v>
      </c>
    </row>
    <row r="82" spans="1:6" ht="18" x14ac:dyDescent="0.25">
      <c r="A82" s="22" t="str">
        <f>VLOOKUP(B82,'[1]LISTADO ATM'!$A$2:$C$821,3,0)</f>
        <v>DISTRITO NACIONAL</v>
      </c>
      <c r="B82" s="22">
        <v>407</v>
      </c>
      <c r="C82" s="22" t="str">
        <f>VLOOKUP(B82,'[1]LISTADO ATM'!$A$2:$B$821,2,0)</f>
        <v xml:space="preserve">ATM Multicentro La Sirena Villa Mella </v>
      </c>
      <c r="D82" s="15" t="s">
        <v>10</v>
      </c>
      <c r="E82" s="27">
        <v>3335894117</v>
      </c>
    </row>
    <row r="83" spans="1:6" ht="18" x14ac:dyDescent="0.25">
      <c r="A83" s="22" t="str">
        <f>VLOOKUP(B83,'[1]LISTADO ATM'!$A$2:$C$821,3,0)</f>
        <v>DISTRITO NACIONAL</v>
      </c>
      <c r="B83" s="22">
        <v>569</v>
      </c>
      <c r="C83" s="22" t="str">
        <f>VLOOKUP(B83,'[1]LISTADO ATM'!$A$2:$B$821,2,0)</f>
        <v xml:space="preserve">ATM Superintendencia de Seguros </v>
      </c>
      <c r="D83" s="15" t="s">
        <v>10</v>
      </c>
      <c r="E83" s="27">
        <v>3335895087</v>
      </c>
    </row>
    <row r="84" spans="1:6" ht="18" x14ac:dyDescent="0.25">
      <c r="A84" s="22" t="str">
        <f>VLOOKUP(B84,'[1]LISTADO ATM'!$A$2:$C$821,3,0)</f>
        <v>SUR</v>
      </c>
      <c r="B84" s="22">
        <v>750</v>
      </c>
      <c r="C84" s="22" t="str">
        <f>VLOOKUP(B84,'[1]LISTADO ATM'!$A$2:$B$821,2,0)</f>
        <v xml:space="preserve">ATM UNP Duvergé </v>
      </c>
      <c r="D84" s="15" t="s">
        <v>10</v>
      </c>
      <c r="E84" s="27">
        <v>3335894752</v>
      </c>
      <c r="F84" t="s">
        <v>48</v>
      </c>
    </row>
    <row r="85" spans="1:6" ht="18" x14ac:dyDescent="0.25">
      <c r="A85" s="22" t="str">
        <f>VLOOKUP(B85,'[1]LISTADO ATM'!$A$2:$C$821,3,0)</f>
        <v>SUR</v>
      </c>
      <c r="B85" s="22">
        <v>182</v>
      </c>
      <c r="C85" s="22" t="str">
        <f>VLOOKUP(B85,'[1]LISTADO ATM'!$A$2:$B$821,2,0)</f>
        <v xml:space="preserve">ATM Barahona Comb </v>
      </c>
      <c r="D85" s="15" t="s">
        <v>10</v>
      </c>
      <c r="E85" s="27" t="s">
        <v>26</v>
      </c>
    </row>
    <row r="86" spans="1:6" ht="18" x14ac:dyDescent="0.25">
      <c r="A86" s="22" t="str">
        <f>VLOOKUP(B86,'[1]LISTADO ATM'!$A$2:$C$821,3,0)</f>
        <v>DISTRITO NACIONAL</v>
      </c>
      <c r="B86" s="22">
        <v>387</v>
      </c>
      <c r="C86" s="22" t="str">
        <f>VLOOKUP(B86,'[1]LISTADO ATM'!$A$2:$B$821,2,0)</f>
        <v xml:space="preserve">ATM S/M La Cadena San Vicente de Paul </v>
      </c>
      <c r="D86" s="15" t="s">
        <v>10</v>
      </c>
      <c r="E86" s="27">
        <v>3335894383</v>
      </c>
    </row>
    <row r="87" spans="1:6" ht="18" x14ac:dyDescent="0.25">
      <c r="A87" s="22" t="str">
        <f>VLOOKUP(B87,'[1]LISTADO ATM'!$A$2:$C$821,3,0)</f>
        <v>SUR</v>
      </c>
      <c r="B87" s="22">
        <v>615</v>
      </c>
      <c r="C87" s="22" t="str">
        <f>VLOOKUP(B87,'[1]LISTADO ATM'!$A$2:$B$821,2,0)</f>
        <v xml:space="preserve">ATM Estación Sunix Cabral (Barahona) </v>
      </c>
      <c r="D87" s="15" t="s">
        <v>10</v>
      </c>
      <c r="E87" s="27">
        <v>3335895327</v>
      </c>
    </row>
    <row r="88" spans="1:6" ht="18" x14ac:dyDescent="0.25">
      <c r="A88" s="22" t="str">
        <f>VLOOKUP(B88,'[1]LISTADO ATM'!$A$2:$C$821,3,0)</f>
        <v>DISTRITO NACIONAL</v>
      </c>
      <c r="B88" s="22">
        <v>955</v>
      </c>
      <c r="C88" s="22" t="str">
        <f>VLOOKUP(B88,'[1]LISTADO ATM'!$A$2:$B$821,2,0)</f>
        <v xml:space="preserve">ATM Oficina Americana Independencia II </v>
      </c>
      <c r="D88" s="15" t="s">
        <v>10</v>
      </c>
      <c r="E88" s="27">
        <v>3335895430</v>
      </c>
    </row>
    <row r="89" spans="1:6" ht="18" x14ac:dyDescent="0.25">
      <c r="A89" s="22" t="e">
        <f>VLOOKUP(B89,'[1]LISTADO ATM'!$A$2:$C$821,3,0)</f>
        <v>#N/A</v>
      </c>
      <c r="B89" s="22"/>
      <c r="C89" s="22" t="e">
        <f>VLOOKUP(B89,'[1]LISTADO ATM'!$A$2:$B$821,2,0)</f>
        <v>#N/A</v>
      </c>
      <c r="D89" s="74"/>
      <c r="E89" s="27"/>
    </row>
    <row r="90" spans="1:6" ht="18" x14ac:dyDescent="0.25">
      <c r="A90" s="22" t="e">
        <f>VLOOKUP(B90,'[1]LISTADO ATM'!$A$2:$C$821,3,0)</f>
        <v>#N/A</v>
      </c>
      <c r="B90" s="22"/>
      <c r="C90" s="22" t="e">
        <f>VLOOKUP(B90,'[1]LISTADO ATM'!$A$2:$B$821,2,0)</f>
        <v>#N/A</v>
      </c>
      <c r="D90" s="74"/>
      <c r="E90" s="27"/>
    </row>
    <row r="91" spans="1:6" ht="18.75" thickBot="1" x14ac:dyDescent="0.3">
      <c r="A91" s="26"/>
      <c r="B91" s="29">
        <f>COUNT(B82:B88)</f>
        <v>7</v>
      </c>
      <c r="C91" s="14"/>
      <c r="D91" s="14"/>
      <c r="E91" s="14"/>
    </row>
    <row r="92" spans="1:6" ht="15.75" thickBot="1" x14ac:dyDescent="0.3">
      <c r="B92" s="5"/>
      <c r="E92" s="5"/>
    </row>
    <row r="93" spans="1:6" ht="18.75" thickBot="1" x14ac:dyDescent="0.3">
      <c r="A93" s="44" t="s">
        <v>20</v>
      </c>
      <c r="B93" s="45"/>
      <c r="C93" s="45"/>
      <c r="D93" s="45"/>
      <c r="E93" s="46"/>
    </row>
    <row r="94" spans="1:6" ht="18" x14ac:dyDescent="0.25">
      <c r="A94" s="2" t="s">
        <v>5</v>
      </c>
      <c r="B94" s="2" t="s">
        <v>6</v>
      </c>
      <c r="C94" s="2" t="s">
        <v>7</v>
      </c>
      <c r="D94" s="2" t="s">
        <v>8</v>
      </c>
      <c r="E94" s="2" t="s">
        <v>9</v>
      </c>
    </row>
    <row r="95" spans="1:6" ht="18" x14ac:dyDescent="0.25">
      <c r="A95" s="19" t="str">
        <f>VLOOKUP(B95,'[1]LISTADO ATM'!$A$2:$C$821,3,0)</f>
        <v>DISTRITO NACIONAL</v>
      </c>
      <c r="B95" s="22">
        <v>147</v>
      </c>
      <c r="C95" s="25" t="str">
        <f>VLOOKUP(B95,'[1]LISTADO ATM'!$A$2:$B$821,2,0)</f>
        <v xml:space="preserve">ATM Kiosco Megacentro I </v>
      </c>
      <c r="D95" s="22" t="s">
        <v>18</v>
      </c>
      <c r="E95" s="25">
        <v>3335894910</v>
      </c>
    </row>
    <row r="96" spans="1:6" ht="18" x14ac:dyDescent="0.25">
      <c r="A96" s="19" t="str">
        <f>VLOOKUP(B96,'[1]LISTADO ATM'!$A$2:$C$821,3,0)</f>
        <v>SUR</v>
      </c>
      <c r="B96" s="38">
        <v>403</v>
      </c>
      <c r="C96" s="25" t="str">
        <f>VLOOKUP(B96,'[1]LISTADO ATM'!$A$2:$B$821,2,0)</f>
        <v xml:space="preserve">ATM Oficina Vicente Noble </v>
      </c>
      <c r="D96" s="22" t="s">
        <v>18</v>
      </c>
      <c r="E96" s="25" t="s">
        <v>34</v>
      </c>
    </row>
    <row r="97" spans="1:6" ht="18" x14ac:dyDescent="0.25">
      <c r="A97" s="19" t="str">
        <f>VLOOKUP(B97,'[1]LISTADO ATM'!$A$2:$C$821,3,0)</f>
        <v>DISTRITO NACIONAL</v>
      </c>
      <c r="B97" s="38">
        <v>194</v>
      </c>
      <c r="C97" s="25" t="str">
        <f>VLOOKUP(B97,'[1]LISTADO ATM'!$A$2:$B$821,2,0)</f>
        <v xml:space="preserve">ATM UNP Pantoja </v>
      </c>
      <c r="D97" s="22" t="s">
        <v>18</v>
      </c>
      <c r="E97" s="25">
        <v>3335894911</v>
      </c>
    </row>
    <row r="98" spans="1:6" ht="18" x14ac:dyDescent="0.25">
      <c r="A98" s="19" t="str">
        <f>VLOOKUP(B98,'[1]LISTADO ATM'!$A$2:$C$821,3,0)</f>
        <v>DISTRITO NACIONAL</v>
      </c>
      <c r="B98" s="38">
        <v>561</v>
      </c>
      <c r="C98" s="25" t="str">
        <f>VLOOKUP(B98,'[1]LISTADO ATM'!$A$2:$B$821,2,0)</f>
        <v xml:space="preserve">ATM Comando Regional P.N. S.D. Este </v>
      </c>
      <c r="D98" s="22" t="s">
        <v>18</v>
      </c>
      <c r="E98" s="25" t="s">
        <v>36</v>
      </c>
    </row>
    <row r="99" spans="1:6" ht="18" x14ac:dyDescent="0.25">
      <c r="A99" s="19" t="str">
        <f>VLOOKUP(B99,'[1]LISTADO ATM'!$A$2:$C$821,3,0)</f>
        <v>SUR</v>
      </c>
      <c r="B99" s="38">
        <v>616</v>
      </c>
      <c r="C99" s="25" t="str">
        <f>VLOOKUP(B99,'[1]LISTADO ATM'!$A$2:$B$821,2,0)</f>
        <v xml:space="preserve">ATM 5ta. Brigada Barahona </v>
      </c>
      <c r="D99" s="22" t="s">
        <v>18</v>
      </c>
      <c r="E99" s="25">
        <v>3335895064</v>
      </c>
      <c r="F99" t="s">
        <v>48</v>
      </c>
    </row>
    <row r="100" spans="1:6" ht="18" x14ac:dyDescent="0.25">
      <c r="A100" s="19" t="str">
        <f>VLOOKUP(B100,'[1]LISTADO ATM'!$A$2:$C$821,3,0)</f>
        <v>DISTRITO NACIONAL</v>
      </c>
      <c r="B100" s="38">
        <v>281</v>
      </c>
      <c r="C100" s="25" t="str">
        <f>VLOOKUP(B100,'[1]LISTADO ATM'!$A$2:$B$821,2,0)</f>
        <v xml:space="preserve">ATM S/M Pola Independencia </v>
      </c>
      <c r="D100" s="22" t="s">
        <v>18</v>
      </c>
      <c r="E100" s="25" t="s">
        <v>39</v>
      </c>
    </row>
    <row r="101" spans="1:6" ht="18" x14ac:dyDescent="0.25">
      <c r="A101" s="19" t="str">
        <f>VLOOKUP(B101,'[1]LISTADO ATM'!$A$2:$C$821,3,0)</f>
        <v>NORTE</v>
      </c>
      <c r="B101" s="22">
        <v>775</v>
      </c>
      <c r="C101" s="25" t="str">
        <f>VLOOKUP(B101,'[1]LISTADO ATM'!$A$2:$B$821,2,0)</f>
        <v xml:space="preserve">ATM S/M Lilo (Montecristi) </v>
      </c>
      <c r="D101" s="22" t="s">
        <v>18</v>
      </c>
      <c r="E101" s="25">
        <v>3335895474</v>
      </c>
    </row>
    <row r="102" spans="1:6" ht="18" x14ac:dyDescent="0.25">
      <c r="A102" s="22"/>
      <c r="B102" s="22"/>
      <c r="C102" s="75"/>
      <c r="D102" s="69"/>
      <c r="E102" s="75"/>
    </row>
    <row r="103" spans="1:6" ht="18" x14ac:dyDescent="0.25">
      <c r="A103" s="22"/>
      <c r="B103" s="22"/>
      <c r="C103" s="75"/>
      <c r="D103" s="69"/>
      <c r="E103" s="75"/>
    </row>
    <row r="104" spans="1:6" ht="18.75" thickBot="1" x14ac:dyDescent="0.3">
      <c r="A104" s="26" t="s">
        <v>11</v>
      </c>
      <c r="B104" s="29">
        <f>COUNT(B95:B101)</f>
        <v>7</v>
      </c>
      <c r="C104" s="14"/>
      <c r="D104" s="14"/>
      <c r="E104" s="14"/>
    </row>
    <row r="105" spans="1:6" ht="15.75" thickBot="1" x14ac:dyDescent="0.3">
      <c r="B105" s="5"/>
      <c r="E105" s="5"/>
    </row>
    <row r="106" spans="1:6" ht="18" x14ac:dyDescent="0.25">
      <c r="A106" s="64" t="s">
        <v>13</v>
      </c>
      <c r="B106" s="65"/>
      <c r="C106" s="65"/>
      <c r="D106" s="65"/>
      <c r="E106" s="66"/>
    </row>
    <row r="107" spans="1:6" ht="18" x14ac:dyDescent="0.25">
      <c r="A107" s="2" t="s">
        <v>5</v>
      </c>
      <c r="B107" s="2" t="s">
        <v>6</v>
      </c>
      <c r="C107" s="4" t="s">
        <v>7</v>
      </c>
      <c r="D107" s="18" t="s">
        <v>8</v>
      </c>
      <c r="E107" s="12" t="s">
        <v>9</v>
      </c>
    </row>
    <row r="108" spans="1:6" ht="17.25" customHeight="1" x14ac:dyDescent="0.25">
      <c r="A108" s="19" t="str">
        <f>VLOOKUP(B108,'[1]LISTADO ATM'!$A$2:$C$821,3,0)</f>
        <v>DISTRITO NACIONAL</v>
      </c>
      <c r="B108" s="22">
        <v>743</v>
      </c>
      <c r="C108" s="25" t="str">
        <f>VLOOKUP(B108,'[1]LISTADO ATM'!$A$2:$B$821,2,0)</f>
        <v xml:space="preserve">ATM Oficina Los Frailes </v>
      </c>
      <c r="D108" s="30" t="s">
        <v>25</v>
      </c>
      <c r="E108" s="25" t="s">
        <v>41</v>
      </c>
      <c r="F108" t="s">
        <v>48</v>
      </c>
    </row>
    <row r="109" spans="1:6" ht="17.25" customHeight="1" x14ac:dyDescent="0.25">
      <c r="A109" s="19" t="str">
        <f>VLOOKUP(B109,'[1]LISTADO ATM'!$A$2:$C$821,3,0)</f>
        <v>DISTRITO NACIONAL</v>
      </c>
      <c r="B109" s="22">
        <v>160</v>
      </c>
      <c r="C109" s="25" t="str">
        <f>VLOOKUP(B109,'[1]LISTADO ATM'!$A$2:$B$821,2,0)</f>
        <v xml:space="preserve">ATM Oficina Herrera </v>
      </c>
      <c r="D109" s="30" t="s">
        <v>47</v>
      </c>
      <c r="E109" s="25">
        <v>3335895436</v>
      </c>
      <c r="F109" t="s">
        <v>48</v>
      </c>
    </row>
    <row r="110" spans="1:6" ht="17.25" customHeight="1" x14ac:dyDescent="0.25">
      <c r="A110" s="19"/>
      <c r="B110" s="70"/>
      <c r="C110" s="75"/>
      <c r="D110" s="30"/>
      <c r="E110" s="25"/>
    </row>
    <row r="111" spans="1:6" ht="18.75" thickBot="1" x14ac:dyDescent="0.3">
      <c r="A111" s="3" t="s">
        <v>11</v>
      </c>
      <c r="B111" s="29">
        <f>COUNT(B108:B109)</f>
        <v>2</v>
      </c>
      <c r="C111" s="14"/>
      <c r="D111" s="17"/>
      <c r="E111" s="17"/>
    </row>
    <row r="112" spans="1:6" ht="15.75" thickBot="1" x14ac:dyDescent="0.3">
      <c r="B112" s="5"/>
      <c r="E112" s="5"/>
    </row>
    <row r="113" spans="1:5" ht="18.75" thickBot="1" x14ac:dyDescent="0.3">
      <c r="A113" s="67" t="s">
        <v>12</v>
      </c>
      <c r="B113" s="68"/>
      <c r="C113" t="s">
        <v>17</v>
      </c>
      <c r="D113" s="5"/>
      <c r="E113" s="5"/>
    </row>
    <row r="114" spans="1:5" ht="18.75" thickBot="1" x14ac:dyDescent="0.3">
      <c r="A114" s="37">
        <f>+B91+B104+B111</f>
        <v>16</v>
      </c>
      <c r="B114" s="28"/>
    </row>
    <row r="115" spans="1:5" ht="15.75" thickBot="1" x14ac:dyDescent="0.3">
      <c r="B115" s="5"/>
      <c r="E115" s="5"/>
    </row>
    <row r="116" spans="1:5" ht="18.75" thickBot="1" x14ac:dyDescent="0.3">
      <c r="A116" s="44" t="s">
        <v>15</v>
      </c>
      <c r="B116" s="45"/>
      <c r="C116" s="45"/>
      <c r="D116" s="45"/>
      <c r="E116" s="46"/>
    </row>
    <row r="117" spans="1:5" ht="17.25" customHeight="1" x14ac:dyDescent="0.25">
      <c r="A117" s="6" t="s">
        <v>5</v>
      </c>
      <c r="B117" s="6" t="s">
        <v>6</v>
      </c>
      <c r="C117" s="4" t="s">
        <v>7</v>
      </c>
      <c r="D117" s="47"/>
      <c r="E117" s="48"/>
    </row>
    <row r="118" spans="1:5" ht="17.25" customHeight="1" x14ac:dyDescent="0.25">
      <c r="A118" s="22" t="str">
        <f>VLOOKUP(B118,'[1]LISTADO ATM'!$A$2:$C$821,3,0)</f>
        <v>DISTRITO NACIONAL</v>
      </c>
      <c r="B118" s="22">
        <v>60</v>
      </c>
      <c r="C118" s="22" t="str">
        <f>VLOOKUP(B118,'[1]LISTADO ATM'!$A$2:$B$821,2,0)</f>
        <v xml:space="preserve">ATM Autobanco 27 de Febrero </v>
      </c>
      <c r="D118" s="42" t="s">
        <v>21</v>
      </c>
      <c r="E118" s="43"/>
    </row>
    <row r="119" spans="1:5" ht="17.25" customHeight="1" x14ac:dyDescent="0.25">
      <c r="A119" s="22" t="str">
        <f>VLOOKUP(B119,'[1]LISTADO ATM'!$A$2:$C$821,3,0)</f>
        <v>ESTE</v>
      </c>
      <c r="B119" s="22">
        <v>159</v>
      </c>
      <c r="C119" s="22" t="str">
        <f>VLOOKUP(B119,'[1]LISTADO ATM'!$A$2:$B$821,2,0)</f>
        <v xml:space="preserve">ATM Hotel Dreams Bayahibe I </v>
      </c>
      <c r="D119" s="42" t="s">
        <v>21</v>
      </c>
      <c r="E119" s="43"/>
    </row>
    <row r="120" spans="1:5" ht="17.25" customHeight="1" x14ac:dyDescent="0.25">
      <c r="A120" s="22" t="str">
        <f>VLOOKUP(B120,'[1]LISTADO ATM'!$A$2:$C$821,3,0)</f>
        <v>DISTRITO NACIONAL</v>
      </c>
      <c r="B120" s="22">
        <v>180</v>
      </c>
      <c r="C120" s="22" t="str">
        <f>VLOOKUP(B120,'[1]LISTADO ATM'!$A$2:$B$821,2,0)</f>
        <v xml:space="preserve">ATM Megacentro II </v>
      </c>
      <c r="D120" s="42" t="s">
        <v>45</v>
      </c>
      <c r="E120" s="43"/>
    </row>
    <row r="121" spans="1:5" ht="17.25" customHeight="1" x14ac:dyDescent="0.25">
      <c r="A121" s="22" t="str">
        <f>VLOOKUP(B121,'[1]LISTADO ATM'!$A$2:$C$821,3,0)</f>
        <v>ESTE</v>
      </c>
      <c r="B121" s="22">
        <v>651</v>
      </c>
      <c r="C121" s="22" t="str">
        <f>VLOOKUP(B121,'[1]LISTADO ATM'!$A$2:$B$821,2,0)</f>
        <v>ATM Eco Petroleo Romana</v>
      </c>
      <c r="D121" s="42" t="s">
        <v>21</v>
      </c>
      <c r="E121" s="43"/>
    </row>
    <row r="122" spans="1:5" ht="17.25" customHeight="1" x14ac:dyDescent="0.25">
      <c r="A122" s="22" t="str">
        <f>VLOOKUP(B122,'[1]LISTADO ATM'!$A$2:$C$821,3,0)</f>
        <v>DISTRITO NACIONAL</v>
      </c>
      <c r="B122" s="22">
        <v>557</v>
      </c>
      <c r="C122" s="22" t="str">
        <f>VLOOKUP(B122,'[1]LISTADO ATM'!$A$2:$B$821,2,0)</f>
        <v xml:space="preserve">ATM Multicentro La Sirena Ave. Mella </v>
      </c>
      <c r="D122" s="42" t="s">
        <v>45</v>
      </c>
      <c r="E122" s="43"/>
    </row>
    <row r="123" spans="1:5" ht="17.25" customHeight="1" x14ac:dyDescent="0.25">
      <c r="A123" s="22" t="str">
        <f>VLOOKUP(B123,'[1]LISTADO ATM'!$A$2:$C$821,3,0)</f>
        <v>NORTE</v>
      </c>
      <c r="B123" s="22">
        <v>151</v>
      </c>
      <c r="C123" s="22" t="str">
        <f>VLOOKUP(B123,'[1]LISTADO ATM'!$A$2:$B$821,2,0)</f>
        <v xml:space="preserve">ATM Oficina Nagua </v>
      </c>
      <c r="D123" s="42" t="s">
        <v>21</v>
      </c>
      <c r="E123" s="43"/>
    </row>
    <row r="124" spans="1:5" ht="17.25" customHeight="1" x14ac:dyDescent="0.25">
      <c r="A124" s="22" t="str">
        <f>VLOOKUP(B124,'[1]LISTADO ATM'!$A$2:$C$821,3,0)</f>
        <v>NORTE</v>
      </c>
      <c r="B124" s="22">
        <v>350</v>
      </c>
      <c r="C124" s="22" t="str">
        <f>VLOOKUP(B124,'[1]LISTADO ATM'!$A$2:$B$821,2,0)</f>
        <v xml:space="preserve">ATM Oficina Villa Tapia </v>
      </c>
      <c r="D124" s="42" t="s">
        <v>21</v>
      </c>
      <c r="E124" s="43"/>
    </row>
    <row r="125" spans="1:5" ht="17.25" customHeight="1" x14ac:dyDescent="0.25">
      <c r="A125" s="22" t="str">
        <f>VLOOKUP(B125,'[1]LISTADO ATM'!$A$2:$C$821,3,0)</f>
        <v>DISTRITO NACIONAL</v>
      </c>
      <c r="B125" s="22">
        <v>524</v>
      </c>
      <c r="C125" s="22" t="str">
        <f>VLOOKUP(B125,'[1]LISTADO ATM'!$A$2:$B$821,2,0)</f>
        <v xml:space="preserve">ATM DNCD </v>
      </c>
      <c r="D125" s="42" t="s">
        <v>21</v>
      </c>
      <c r="E125" s="43"/>
    </row>
    <row r="126" spans="1:5" ht="17.25" customHeight="1" x14ac:dyDescent="0.25">
      <c r="A126" s="22" t="e">
        <f>VLOOKUP(B126,'[1]LISTADO ATM'!$A$2:$C$821,3,0)</f>
        <v>#N/A</v>
      </c>
      <c r="B126" s="22"/>
      <c r="C126" s="22" t="e">
        <f>VLOOKUP(B126,'[1]LISTADO ATM'!$A$2:$B$821,2,0)</f>
        <v>#N/A</v>
      </c>
      <c r="D126" s="40"/>
      <c r="E126" s="41"/>
    </row>
    <row r="127" spans="1:5" ht="17.25" customHeight="1" x14ac:dyDescent="0.25">
      <c r="A127" s="22" t="e">
        <f>VLOOKUP(B127,'[1]LISTADO ATM'!$A$2:$C$821,3,0)</f>
        <v>#N/A</v>
      </c>
      <c r="B127" s="22"/>
      <c r="C127" s="22" t="e">
        <f>VLOOKUP(B127,'[1]LISTADO ATM'!$A$2:$B$821,2,0)</f>
        <v>#N/A</v>
      </c>
      <c r="D127" s="40"/>
      <c r="E127" s="41"/>
    </row>
    <row r="128" spans="1:5" ht="17.25" customHeight="1" x14ac:dyDescent="0.25">
      <c r="A128" s="22" t="e">
        <f>VLOOKUP(B128,'[1]LISTADO ATM'!$A$2:$C$821,3,0)</f>
        <v>#N/A</v>
      </c>
      <c r="B128" s="22"/>
      <c r="C128" s="22" t="e">
        <f>VLOOKUP(B128,'[1]LISTADO ATM'!$A$2:$B$821,2,0)</f>
        <v>#N/A</v>
      </c>
      <c r="D128" s="40"/>
      <c r="E128" s="41"/>
    </row>
    <row r="129" spans="1:5" ht="17.25" customHeight="1" x14ac:dyDescent="0.25">
      <c r="A129" s="22" t="e">
        <f>VLOOKUP(B129,'[1]LISTADO ATM'!$A$2:$C$821,3,0)</f>
        <v>#N/A</v>
      </c>
      <c r="B129" s="22"/>
      <c r="C129" s="22" t="e">
        <f>VLOOKUP(B129,'[1]LISTADO ATM'!$A$2:$B$821,2,0)</f>
        <v>#N/A</v>
      </c>
      <c r="D129" s="40"/>
      <c r="E129" s="41"/>
    </row>
    <row r="130" spans="1:5" ht="17.25" customHeight="1" x14ac:dyDescent="0.25">
      <c r="A130" s="22" t="e">
        <f>VLOOKUP(B130,'[1]LISTADO ATM'!$A$2:$C$821,3,0)</f>
        <v>#N/A</v>
      </c>
      <c r="B130" s="22"/>
      <c r="C130" s="22" t="e">
        <f>VLOOKUP(B130,'[1]LISTADO ATM'!$A$2:$B$821,2,0)</f>
        <v>#N/A</v>
      </c>
      <c r="D130" s="40"/>
      <c r="E130" s="41"/>
    </row>
    <row r="131" spans="1:5" ht="18.75" thickBot="1" x14ac:dyDescent="0.3">
      <c r="A131" s="26" t="s">
        <v>11</v>
      </c>
      <c r="B131" s="29">
        <f>COUNT(B118:B125)</f>
        <v>8</v>
      </c>
      <c r="C131" s="23"/>
      <c r="D131" s="23"/>
      <c r="E131" s="24"/>
    </row>
    <row r="132" spans="1:5" x14ac:dyDescent="0.25">
      <c r="B132" s="39"/>
    </row>
    <row r="133" spans="1:5" x14ac:dyDescent="0.25">
      <c r="B133" s="39"/>
    </row>
    <row r="134" spans="1:5" x14ac:dyDescent="0.25">
      <c r="B134" s="39"/>
    </row>
  </sheetData>
  <mergeCells count="20">
    <mergeCell ref="D125:E125"/>
    <mergeCell ref="A116:E116"/>
    <mergeCell ref="D117:E117"/>
    <mergeCell ref="D118:E118"/>
    <mergeCell ref="D119:E119"/>
    <mergeCell ref="A1:E1"/>
    <mergeCell ref="A2:E2"/>
    <mergeCell ref="A7:E7"/>
    <mergeCell ref="C64:E64"/>
    <mergeCell ref="A66:E66"/>
    <mergeCell ref="C78:E78"/>
    <mergeCell ref="A80:E80"/>
    <mergeCell ref="A93:E93"/>
    <mergeCell ref="A106:E106"/>
    <mergeCell ref="A113:B113"/>
    <mergeCell ref="D123:E123"/>
    <mergeCell ref="D124:E124"/>
    <mergeCell ref="D120:E120"/>
    <mergeCell ref="D122:E122"/>
    <mergeCell ref="D121:E121"/>
  </mergeCells>
  <phoneticPr fontId="11" type="noConversion"/>
  <conditionalFormatting sqref="B108:B1048576 B95:B106 B1:B7 B82:B93 B68:B80 B9:B66">
    <cfRule type="duplicateValues" dxfId="4" priority="7"/>
  </conditionalFormatting>
  <conditionalFormatting sqref="E1:E100 E102:E124 E126:E1048576">
    <cfRule type="duplicateValues" dxfId="3" priority="4"/>
  </conditionalFormatting>
  <conditionalFormatting sqref="E101">
    <cfRule type="duplicateValues" dxfId="2" priority="3"/>
  </conditionalFormatting>
  <conditionalFormatting sqref="E1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31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2">
        <v>429</v>
      </c>
      <c r="C2" s="35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429 750 234 169 767 431 969 162 631 706 612 359 925 670 783                                               </v>
      </c>
    </row>
    <row r="3" spans="2:6" ht="15.75" thickBot="1" x14ac:dyDescent="0.3">
      <c r="B3" s="33">
        <v>750</v>
      </c>
      <c r="C3" s="35" t="s">
        <v>17</v>
      </c>
    </row>
    <row r="4" spans="2:6" ht="15.75" thickBot="1" x14ac:dyDescent="0.3">
      <c r="B4" s="33">
        <v>234</v>
      </c>
      <c r="C4" s="35" t="s">
        <v>17</v>
      </c>
    </row>
    <row r="5" spans="2:6" ht="15.75" thickBot="1" x14ac:dyDescent="0.3">
      <c r="B5" s="33">
        <v>169</v>
      </c>
      <c r="C5" s="35" t="s">
        <v>17</v>
      </c>
    </row>
    <row r="6" spans="2:6" ht="15.75" thickBot="1" x14ac:dyDescent="0.3">
      <c r="B6" s="33">
        <v>767</v>
      </c>
      <c r="C6" s="35" t="s">
        <v>17</v>
      </c>
    </row>
    <row r="7" spans="2:6" ht="15.75" thickBot="1" x14ac:dyDescent="0.3">
      <c r="B7" s="33">
        <v>431</v>
      </c>
      <c r="C7" s="35" t="s">
        <v>17</v>
      </c>
    </row>
    <row r="8" spans="2:6" ht="15.75" thickBot="1" x14ac:dyDescent="0.3">
      <c r="B8" s="33">
        <v>969</v>
      </c>
      <c r="C8" s="35" t="s">
        <v>17</v>
      </c>
    </row>
    <row r="9" spans="2:6" ht="15.75" thickBot="1" x14ac:dyDescent="0.3">
      <c r="B9" s="33">
        <v>162</v>
      </c>
      <c r="C9" s="35" t="s">
        <v>17</v>
      </c>
    </row>
    <row r="10" spans="2:6" ht="15.75" thickBot="1" x14ac:dyDescent="0.3">
      <c r="B10" s="33">
        <v>631</v>
      </c>
      <c r="C10" s="35" t="s">
        <v>17</v>
      </c>
    </row>
    <row r="11" spans="2:6" ht="15.75" thickBot="1" x14ac:dyDescent="0.3">
      <c r="B11" s="33">
        <v>706</v>
      </c>
      <c r="C11" s="35" t="s">
        <v>17</v>
      </c>
    </row>
    <row r="12" spans="2:6" ht="15.75" thickBot="1" x14ac:dyDescent="0.3">
      <c r="B12" s="33">
        <v>612</v>
      </c>
      <c r="C12" s="35" t="s">
        <v>17</v>
      </c>
    </row>
    <row r="13" spans="2:6" ht="15.75" thickBot="1" x14ac:dyDescent="0.3">
      <c r="B13" s="33">
        <v>359</v>
      </c>
      <c r="C13" s="35" t="s">
        <v>17</v>
      </c>
    </row>
    <row r="14" spans="2:6" ht="15.75" thickBot="1" x14ac:dyDescent="0.3">
      <c r="B14" s="33">
        <v>925</v>
      </c>
      <c r="C14" s="35" t="s">
        <v>17</v>
      </c>
    </row>
    <row r="15" spans="2:6" ht="15.75" thickBot="1" x14ac:dyDescent="0.3">
      <c r="B15" s="33">
        <v>670</v>
      </c>
      <c r="C15" s="35" t="s">
        <v>17</v>
      </c>
    </row>
    <row r="16" spans="2:6" ht="15.75" thickBot="1" x14ac:dyDescent="0.3">
      <c r="B16" s="33">
        <v>783</v>
      </c>
      <c r="C16" s="35" t="s">
        <v>17</v>
      </c>
    </row>
    <row r="17" spans="2:3" ht="15.75" thickBot="1" x14ac:dyDescent="0.3">
      <c r="B17" s="33"/>
      <c r="C17" s="35" t="s">
        <v>17</v>
      </c>
    </row>
    <row r="18" spans="2:3" ht="15.75" thickBot="1" x14ac:dyDescent="0.3">
      <c r="B18" s="33"/>
      <c r="C18" s="35" t="s">
        <v>17</v>
      </c>
    </row>
    <row r="19" spans="2:3" ht="15.75" thickBot="1" x14ac:dyDescent="0.3">
      <c r="B19" s="33"/>
      <c r="C19" s="35" t="s">
        <v>17</v>
      </c>
    </row>
    <row r="20" spans="2:3" ht="15.75" thickBot="1" x14ac:dyDescent="0.3">
      <c r="B20" s="33"/>
      <c r="C20" s="35" t="s">
        <v>17</v>
      </c>
    </row>
    <row r="21" spans="2:3" ht="15.75" thickBot="1" x14ac:dyDescent="0.3">
      <c r="B21" s="33"/>
      <c r="C21" s="35" t="s">
        <v>17</v>
      </c>
    </row>
    <row r="22" spans="2:3" ht="15.75" thickBot="1" x14ac:dyDescent="0.3">
      <c r="B22" s="33"/>
      <c r="C22" s="35" t="s">
        <v>17</v>
      </c>
    </row>
    <row r="23" spans="2:3" ht="15.75" thickBot="1" x14ac:dyDescent="0.3">
      <c r="B23" s="33"/>
      <c r="C23" s="35" t="s">
        <v>17</v>
      </c>
    </row>
    <row r="24" spans="2:3" ht="15.75" thickBot="1" x14ac:dyDescent="0.3">
      <c r="B24" s="33"/>
      <c r="C24" s="35" t="s">
        <v>17</v>
      </c>
    </row>
    <row r="25" spans="2:3" ht="15.75" thickBot="1" x14ac:dyDescent="0.3">
      <c r="B25" s="33"/>
      <c r="C25" s="35" t="s">
        <v>17</v>
      </c>
    </row>
    <row r="26" spans="2:3" ht="15.75" thickBot="1" x14ac:dyDescent="0.3">
      <c r="B26" s="33"/>
      <c r="C26" s="35" t="s">
        <v>17</v>
      </c>
    </row>
    <row r="27" spans="2:3" ht="15.75" thickBot="1" x14ac:dyDescent="0.3">
      <c r="B27" s="33"/>
      <c r="C27" s="35" t="s">
        <v>17</v>
      </c>
    </row>
    <row r="28" spans="2:3" ht="15.75" thickBot="1" x14ac:dyDescent="0.3">
      <c r="B28" s="33"/>
      <c r="C28" s="35" t="s">
        <v>17</v>
      </c>
    </row>
    <row r="29" spans="2:3" ht="15.75" thickBot="1" x14ac:dyDescent="0.3">
      <c r="B29" s="33"/>
      <c r="C29" s="35" t="s">
        <v>17</v>
      </c>
    </row>
    <row r="30" spans="2:3" ht="15.75" thickBot="1" x14ac:dyDescent="0.3">
      <c r="B30" s="33"/>
      <c r="C30" s="35" t="s">
        <v>17</v>
      </c>
    </row>
    <row r="31" spans="2:3" ht="15.75" thickBot="1" x14ac:dyDescent="0.3">
      <c r="B31" s="33"/>
      <c r="C31" s="35" t="s">
        <v>17</v>
      </c>
    </row>
    <row r="32" spans="2:3" ht="15.75" thickBot="1" x14ac:dyDescent="0.3">
      <c r="B32" s="33"/>
      <c r="C32" s="35" t="s">
        <v>17</v>
      </c>
    </row>
    <row r="33" spans="2:3" ht="15.75" thickBot="1" x14ac:dyDescent="0.3">
      <c r="B33" s="33"/>
      <c r="C33" s="35" t="s">
        <v>17</v>
      </c>
    </row>
    <row r="34" spans="2:3" ht="15.75" thickBot="1" x14ac:dyDescent="0.3">
      <c r="B34" s="33"/>
      <c r="C34" s="35" t="s">
        <v>17</v>
      </c>
    </row>
    <row r="35" spans="2:3" ht="15.75" thickBot="1" x14ac:dyDescent="0.3">
      <c r="B35" s="33"/>
      <c r="C35" s="35" t="s">
        <v>17</v>
      </c>
    </row>
    <row r="36" spans="2:3" ht="15.75" thickBot="1" x14ac:dyDescent="0.3">
      <c r="B36" s="33"/>
      <c r="C36" s="35" t="s">
        <v>17</v>
      </c>
    </row>
    <row r="37" spans="2:3" ht="15.75" thickBot="1" x14ac:dyDescent="0.3">
      <c r="B37" s="33"/>
      <c r="C37" s="35" t="s">
        <v>17</v>
      </c>
    </row>
    <row r="38" spans="2:3" ht="15.75" thickBot="1" x14ac:dyDescent="0.3">
      <c r="B38" s="33"/>
      <c r="C38" s="35" t="s">
        <v>17</v>
      </c>
    </row>
    <row r="39" spans="2:3" ht="15.75" thickBot="1" x14ac:dyDescent="0.3">
      <c r="B39" s="33"/>
      <c r="C39" s="35" t="s">
        <v>17</v>
      </c>
    </row>
    <row r="40" spans="2:3" ht="15.75" thickBot="1" x14ac:dyDescent="0.3">
      <c r="B40" s="33"/>
      <c r="C40" s="35" t="s">
        <v>17</v>
      </c>
    </row>
    <row r="41" spans="2:3" ht="15.75" thickBot="1" x14ac:dyDescent="0.3">
      <c r="B41" s="33"/>
      <c r="C41" s="35" t="s">
        <v>17</v>
      </c>
    </row>
    <row r="42" spans="2:3" ht="15.75" thickBot="1" x14ac:dyDescent="0.3">
      <c r="B42" s="33"/>
      <c r="C42" s="35" t="s">
        <v>17</v>
      </c>
    </row>
    <row r="43" spans="2:3" ht="15.75" thickBot="1" x14ac:dyDescent="0.3">
      <c r="B43" s="33"/>
      <c r="C43" s="35" t="s">
        <v>17</v>
      </c>
    </row>
    <row r="44" spans="2:3" ht="15.75" thickBot="1" x14ac:dyDescent="0.3">
      <c r="B44" s="33"/>
      <c r="C44" s="35" t="s">
        <v>17</v>
      </c>
    </row>
    <row r="45" spans="2:3" ht="15.75" thickBot="1" x14ac:dyDescent="0.3">
      <c r="B45" s="33"/>
      <c r="C45" s="35" t="s">
        <v>17</v>
      </c>
    </row>
    <row r="46" spans="2:3" ht="15.75" thickBot="1" x14ac:dyDescent="0.3">
      <c r="B46" s="33"/>
      <c r="C46" s="35" t="s">
        <v>17</v>
      </c>
    </row>
    <row r="47" spans="2:3" ht="15.75" thickBot="1" x14ac:dyDescent="0.3">
      <c r="B47" s="33"/>
      <c r="C47" s="35" t="s">
        <v>17</v>
      </c>
    </row>
    <row r="48" spans="2:3" ht="15.75" thickBot="1" x14ac:dyDescent="0.3">
      <c r="B48" s="33"/>
      <c r="C48" s="35" t="s">
        <v>17</v>
      </c>
    </row>
    <row r="49" spans="2:3" ht="15.75" thickBot="1" x14ac:dyDescent="0.3">
      <c r="B49" s="33"/>
      <c r="C49" s="35" t="s">
        <v>17</v>
      </c>
    </row>
    <row r="50" spans="2:3" ht="15.75" thickBot="1" x14ac:dyDescent="0.3">
      <c r="B50" s="33"/>
      <c r="C50" s="35" t="s">
        <v>17</v>
      </c>
    </row>
    <row r="51" spans="2:3" ht="15.75" thickBot="1" x14ac:dyDescent="0.3">
      <c r="B51" s="33"/>
      <c r="C51" s="35" t="s">
        <v>17</v>
      </c>
    </row>
    <row r="52" spans="2:3" ht="15.75" thickBot="1" x14ac:dyDescent="0.3">
      <c r="B52" s="33"/>
      <c r="C52" s="35" t="s">
        <v>17</v>
      </c>
    </row>
    <row r="53" spans="2:3" ht="15.75" thickBot="1" x14ac:dyDescent="0.3">
      <c r="B53" s="33"/>
      <c r="C53" s="35" t="s">
        <v>17</v>
      </c>
    </row>
    <row r="54" spans="2:3" ht="15.75" thickBot="1" x14ac:dyDescent="0.3">
      <c r="B54" s="33"/>
      <c r="C54" s="35" t="s">
        <v>17</v>
      </c>
    </row>
    <row r="55" spans="2:3" ht="15.75" thickBot="1" x14ac:dyDescent="0.3">
      <c r="B55" s="33"/>
      <c r="C55" s="35" t="s">
        <v>17</v>
      </c>
    </row>
    <row r="56" spans="2:3" ht="15.75" thickBot="1" x14ac:dyDescent="0.3">
      <c r="B56" s="33"/>
      <c r="C56" s="35" t="s">
        <v>17</v>
      </c>
    </row>
    <row r="57" spans="2:3" ht="15.75" thickBot="1" x14ac:dyDescent="0.3">
      <c r="B57" s="33"/>
      <c r="C57" s="35" t="s">
        <v>17</v>
      </c>
    </row>
    <row r="58" spans="2:3" ht="15.75" thickBot="1" x14ac:dyDescent="0.3">
      <c r="B58" s="33"/>
      <c r="C58" s="35" t="s">
        <v>17</v>
      </c>
    </row>
    <row r="59" spans="2:3" ht="15.75" thickBot="1" x14ac:dyDescent="0.3">
      <c r="B59" s="33"/>
      <c r="C59" s="35" t="s">
        <v>17</v>
      </c>
    </row>
    <row r="60" spans="2:3" ht="15.75" thickBot="1" x14ac:dyDescent="0.3">
      <c r="B60" s="34"/>
      <c r="C60" s="36" t="s">
        <v>17</v>
      </c>
    </row>
    <row r="61" spans="2:3" x14ac:dyDescent="0.25">
      <c r="C61" s="21" t="s">
        <v>17</v>
      </c>
    </row>
    <row r="62" spans="2:3" x14ac:dyDescent="0.25">
      <c r="C62" s="21" t="s">
        <v>17</v>
      </c>
    </row>
    <row r="63" spans="2:3" x14ac:dyDescent="0.25">
      <c r="C63" s="21" t="s">
        <v>17</v>
      </c>
    </row>
    <row r="64" spans="2:3" x14ac:dyDescent="0.25">
      <c r="C64" s="21" t="s">
        <v>17</v>
      </c>
    </row>
    <row r="65" spans="3:3" x14ac:dyDescent="0.25">
      <c r="C65" s="21" t="s">
        <v>17</v>
      </c>
    </row>
    <row r="66" spans="3:3" x14ac:dyDescent="0.25">
      <c r="C66" s="21" t="s">
        <v>17</v>
      </c>
    </row>
    <row r="67" spans="3:3" x14ac:dyDescent="0.25">
      <c r="C67" s="21" t="s">
        <v>17</v>
      </c>
    </row>
    <row r="68" spans="3:3" x14ac:dyDescent="0.25">
      <c r="C68" s="21" t="s">
        <v>17</v>
      </c>
    </row>
    <row r="69" spans="3:3" x14ac:dyDescent="0.25">
      <c r="C69" s="21" t="s">
        <v>17</v>
      </c>
    </row>
    <row r="70" spans="3:3" x14ac:dyDescent="0.25">
      <c r="C70" s="21" t="s">
        <v>17</v>
      </c>
    </row>
    <row r="71" spans="3:3" x14ac:dyDescent="0.25">
      <c r="C71" s="21" t="s">
        <v>17</v>
      </c>
    </row>
    <row r="72" spans="3:3" x14ac:dyDescent="0.25">
      <c r="C72" s="21" t="s">
        <v>17</v>
      </c>
    </row>
    <row r="73" spans="3:3" x14ac:dyDescent="0.25">
      <c r="C73" s="21" t="s">
        <v>17</v>
      </c>
    </row>
    <row r="74" spans="3:3" x14ac:dyDescent="0.25">
      <c r="C74" s="21" t="s">
        <v>17</v>
      </c>
    </row>
    <row r="75" spans="3:3" x14ac:dyDescent="0.25">
      <c r="C75" s="21" t="s">
        <v>17</v>
      </c>
    </row>
    <row r="76" spans="3:3" x14ac:dyDescent="0.25">
      <c r="C76" s="21" t="s">
        <v>17</v>
      </c>
    </row>
    <row r="77" spans="3:3" x14ac:dyDescent="0.25">
      <c r="C77" s="21" t="s">
        <v>17</v>
      </c>
    </row>
    <row r="78" spans="3:3" x14ac:dyDescent="0.25">
      <c r="C78" s="21" t="s">
        <v>17</v>
      </c>
    </row>
    <row r="79" spans="3:3" x14ac:dyDescent="0.25">
      <c r="C79" s="21" t="s">
        <v>17</v>
      </c>
    </row>
    <row r="80" spans="3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2021-05-22T03:53:05Z</dcterms:modified>
</cp:coreProperties>
</file>