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4\"/>
    </mc:Choice>
  </mc:AlternateContent>
  <bookViews>
    <workbookView xWindow="0" yWindow="0" windowWidth="15270" windowHeight="457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1" l="1"/>
  <c r="A35" i="1"/>
  <c r="C34" i="1"/>
  <c r="C35" i="1"/>
  <c r="B36" i="1"/>
  <c r="A56" i="1"/>
  <c r="C56" i="1"/>
  <c r="B57" i="1"/>
  <c r="A88" i="1"/>
  <c r="C88" i="1"/>
  <c r="B89" i="1"/>
  <c r="A87" i="1"/>
  <c r="C87" i="1"/>
  <c r="A70" i="1"/>
  <c r="C70" i="1"/>
  <c r="B71" i="1"/>
  <c r="A86" i="1"/>
  <c r="C86" i="1"/>
  <c r="B15" i="1"/>
  <c r="A85" i="1" l="1"/>
  <c r="C85" i="1"/>
  <c r="B10" i="1" l="1"/>
  <c r="C26" i="1" l="1"/>
  <c r="C27" i="1"/>
  <c r="C28" i="1"/>
  <c r="C29" i="1"/>
  <c r="C30" i="1"/>
  <c r="C31" i="1"/>
  <c r="C32" i="1"/>
  <c r="C33" i="1"/>
  <c r="A25" i="1"/>
  <c r="A26" i="1"/>
  <c r="A27" i="1"/>
  <c r="A28" i="1"/>
  <c r="A29" i="1"/>
  <c r="A30" i="1"/>
  <c r="A31" i="1"/>
  <c r="A32" i="1"/>
  <c r="A33" i="1"/>
  <c r="C48" i="1"/>
  <c r="C49" i="1"/>
  <c r="C50" i="1"/>
  <c r="C51" i="1"/>
  <c r="C52" i="1"/>
  <c r="C53" i="1"/>
  <c r="A48" i="1"/>
  <c r="A49" i="1"/>
  <c r="A50" i="1"/>
  <c r="A51" i="1"/>
  <c r="A52" i="1"/>
  <c r="A53" i="1"/>
  <c r="C68" i="1"/>
  <c r="C69" i="1"/>
  <c r="A68" i="1"/>
  <c r="A69" i="1"/>
  <c r="C84" i="1" l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55" i="1"/>
  <c r="A55" i="1"/>
  <c r="C54" i="1"/>
  <c r="A54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25" i="1"/>
  <c r="C24" i="1"/>
  <c r="A24" i="1"/>
  <c r="C23" i="1"/>
  <c r="A23" i="1"/>
  <c r="C22" i="1"/>
  <c r="A22" i="1"/>
  <c r="C21" i="1"/>
  <c r="A21" i="1"/>
  <c r="C20" i="1"/>
  <c r="A20" i="1"/>
  <c r="C19" i="1"/>
  <c r="A19" i="1"/>
  <c r="C14" i="1"/>
  <c r="A14" i="1"/>
  <c r="C9" i="1"/>
  <c r="A9" i="1"/>
  <c r="A74" i="1" l="1"/>
  <c r="F2" i="3"/>
</calcChain>
</file>

<file path=xl/sharedStrings.xml><?xml version="1.0" encoding="utf-8"?>
<sst xmlns="http://schemas.openxmlformats.org/spreadsheetml/2006/main" count="990" uniqueCount="27">
  <si>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</si>
  <si>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</si>
  <si>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</si>
  <si>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</si>
  <si>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</si>
  <si>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</si>
  <si>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</si>
  <si>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</si>
  <si>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</si>
  <si>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</si>
  <si>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</si>
  <si>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</si>
  <si>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</si>
  <si>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</si>
  <si>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</si>
  <si>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</si>
  <si>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</si>
  <si>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</si>
  <si>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</si>
  <si>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</si>
  <si>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</si>
  <si>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Vacias</t>
  </si>
  <si>
    <t>GAVETA DE DEPOSITO LLENA</t>
  </si>
  <si>
    <t>2 Gavetas Vacias y 1 Fallando</t>
  </si>
  <si>
    <t>Abastecido</t>
  </si>
  <si>
    <t>GAVETA DE RECHAZO LLENA</t>
  </si>
  <si>
    <t>4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</si>
</sst>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9" fillId="8" borderId="13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9" fillId="6" borderId="1" xfId="0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zoomScale="85" zoomScaleNormal="85" workbookViewId="0">
      <selection activeCell="F37" sqref="F37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50.42578125" bestFit="1" customWidth="1"/>
    <col min="4" max="4" width="37.42578125" bestFit="1" customWidth="1"/>
    <col min="5" max="5" width="18.85546875" bestFit="1" customWidth="1"/>
  </cols>
  <sheetData>
    <row r="1" spans="1:5" ht="22.5" customHeight="1" x14ac:dyDescent="0.25">
      <c r="A1" s="56" t="s">
        <v>1</v>
      </c>
      <c r="B1" s="57"/>
      <c r="C1" s="57"/>
      <c r="D1" s="57"/>
      <c r="E1" s="58"/>
    </row>
    <row r="2" spans="1:5" ht="25.5" customHeight="1" x14ac:dyDescent="0.25">
      <c r="A2" s="59" t="s">
        <v>0</v>
      </c>
      <c r="B2" s="60"/>
      <c r="C2" s="60"/>
      <c r="D2" s="60"/>
      <c r="E2" s="61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44370.708333333336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44371.25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62" t="s">
        <v>4</v>
      </c>
      <c r="B7" s="63"/>
      <c r="C7" s="63"/>
      <c r="D7" s="63"/>
      <c r="E7" s="64"/>
    </row>
    <row r="8" spans="1:5" ht="18" x14ac:dyDescent="0.25">
      <c r="A8" s="2" t="s">
        <v>5</v>
      </c>
      <c r="B8" s="4" t="s">
        <v>6</v>
      </c>
      <c r="C8" s="2" t="s">
        <v>7</v>
      </c>
      <c r="D8" s="12" t="s">
        <v>8</v>
      </c>
      <c r="E8" s="12" t="s">
        <v>9</v>
      </c>
    </row>
    <row r="9" spans="1:5" ht="18.75" thickBot="1" x14ac:dyDescent="0.3">
      <c r="A9" s="22" t="e">
        <f>VLOOKUP(B9,'[1]LISTADO ATM'!$A$2:$C$822,3,0)</f>
        <v>#N/A</v>
      </c>
      <c r="B9" s="22"/>
      <c r="C9" s="22" t="e">
        <f>VLOOKUP(B9,'[1]LISTADO ATM'!$A$2:$B$822,2,0)</f>
        <v>#N/A</v>
      </c>
      <c r="D9" s="16" t="s">
        <v>24</v>
      </c>
      <c r="E9" s="27"/>
    </row>
    <row r="10" spans="1:5" ht="18.75" thickBot="1" x14ac:dyDescent="0.3">
      <c r="A10" s="3" t="s">
        <v>11</v>
      </c>
      <c r="B10" s="35">
        <f>COUNT(B9:B9)</f>
        <v>0</v>
      </c>
      <c r="C10" s="45"/>
      <c r="D10" s="46"/>
      <c r="E10" s="47"/>
    </row>
    <row r="11" spans="1:5" x14ac:dyDescent="0.25">
      <c r="B11" s="5"/>
      <c r="E11" s="5"/>
    </row>
    <row r="12" spans="1:5" ht="18" customHeight="1" x14ac:dyDescent="0.25">
      <c r="A12" s="62" t="s">
        <v>16</v>
      </c>
      <c r="B12" s="63"/>
      <c r="C12" s="63"/>
      <c r="D12" s="63"/>
      <c r="E12" s="64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12" t="s">
        <v>9</v>
      </c>
    </row>
    <row r="14" spans="1:5" ht="18.75" thickBot="1" x14ac:dyDescent="0.3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5"/>
    </row>
    <row r="15" spans="1:5" ht="18.75" thickBot="1" x14ac:dyDescent="0.3">
      <c r="A15" s="3" t="s">
        <v>11</v>
      </c>
      <c r="B15" s="35">
        <f>COUNT(B14:B14)</f>
        <v>0</v>
      </c>
      <c r="C15" s="45"/>
      <c r="D15" s="46"/>
      <c r="E15" s="47"/>
    </row>
    <row r="16" spans="1:5" ht="15.75" thickBot="1" x14ac:dyDescent="0.3">
      <c r="B16" s="5"/>
      <c r="E16" s="5"/>
    </row>
    <row r="17" spans="1:5" ht="18.75" customHeight="1" thickBot="1" x14ac:dyDescent="0.3">
      <c r="A17" s="48" t="s">
        <v>14</v>
      </c>
      <c r="B17" s="49"/>
      <c r="C17" s="49"/>
      <c r="D17" s="49"/>
      <c r="E17" s="50"/>
    </row>
    <row r="18" spans="1:5" ht="18" x14ac:dyDescent="0.25">
      <c r="A18" s="2" t="s">
        <v>5</v>
      </c>
      <c r="B18" s="4" t="s">
        <v>6</v>
      </c>
      <c r="C18" s="2" t="s">
        <v>7</v>
      </c>
      <c r="D18" s="2" t="s">
        <v>8</v>
      </c>
      <c r="E18" s="1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569</v>
      </c>
      <c r="C19" s="22" t="str">
        <f>VLOOKUP(B19,'[1]LISTADO ATM'!$A$2:$B$822,2,0)</f>
        <v xml:space="preserve">ATM Superintendencia de Seguros </v>
      </c>
      <c r="D19" s="15" t="s">
        <v>10</v>
      </c>
      <c r="E19" s="27">
        <v>3335895087</v>
      </c>
    </row>
    <row r="20" spans="1:5" ht="18" x14ac:dyDescent="0.25">
      <c r="A20" s="22" t="str">
        <f>VLOOKUP(B20,'[1]LISTADO ATM'!$A$2:$C$822,3,0)</f>
        <v>SUR</v>
      </c>
      <c r="B20" s="22">
        <v>249</v>
      </c>
      <c r="C20" s="22" t="str">
        <f>VLOOKUP(B20,'[1]LISTADO ATM'!$A$2:$B$822,2,0)</f>
        <v xml:space="preserve">ATM Banco Agrícola Neiba </v>
      </c>
      <c r="D20" s="15" t="s">
        <v>10</v>
      </c>
      <c r="E20" s="27">
        <v>3335895653</v>
      </c>
    </row>
    <row r="21" spans="1:5" ht="18" x14ac:dyDescent="0.25">
      <c r="A21" s="22" t="str">
        <f>VLOOKUP(B21,'[1]LISTADO ATM'!$A$2:$C$822,3,0)</f>
        <v>ESTE</v>
      </c>
      <c r="B21" s="22">
        <v>386</v>
      </c>
      <c r="C21" s="22" t="str">
        <f>VLOOKUP(B21,'[1]LISTADO ATM'!$A$2:$B$822,2,0)</f>
        <v xml:space="preserve">ATM Plaza Verón II </v>
      </c>
      <c r="D21" s="15" t="s">
        <v>10</v>
      </c>
      <c r="E21" s="27">
        <v>3335895768</v>
      </c>
    </row>
    <row r="22" spans="1:5" ht="18" x14ac:dyDescent="0.25">
      <c r="A22" s="22" t="str">
        <f>VLOOKUP(B22,'[1]LISTADO ATM'!$A$2:$C$822,3,0)</f>
        <v>SUR</v>
      </c>
      <c r="B22" s="22">
        <v>252</v>
      </c>
      <c r="C22" s="22" t="str">
        <f>VLOOKUP(B22,'[1]LISTADO ATM'!$A$2:$B$822,2,0)</f>
        <v xml:space="preserve">ATM Banco Agrícola (Barahona) </v>
      </c>
      <c r="D22" s="15" t="s">
        <v>10</v>
      </c>
      <c r="E22" s="27">
        <v>3335895779</v>
      </c>
    </row>
    <row r="23" spans="1:5" ht="18" x14ac:dyDescent="0.25">
      <c r="A23" s="22" t="str">
        <f>VLOOKUP(B23,'[1]LISTADO ATM'!$A$2:$C$822,3,0)</f>
        <v>DISTRITO NACIONAL</v>
      </c>
      <c r="B23" s="22">
        <v>525</v>
      </c>
      <c r="C23" s="22" t="str">
        <f>VLOOKUP(B23,'[1]LISTADO ATM'!$A$2:$B$822,2,0)</f>
        <v>ATM S/M Bravo Las Americas</v>
      </c>
      <c r="D23" s="15" t="s">
        <v>10</v>
      </c>
      <c r="E23" s="27">
        <v>3335895781</v>
      </c>
    </row>
    <row r="24" spans="1:5" ht="18" x14ac:dyDescent="0.25">
      <c r="A24" s="22" t="str">
        <f>VLOOKUP(B24,'[1]LISTADO ATM'!$A$2:$C$822,3,0)</f>
        <v>DISTRITO NACIONAL</v>
      </c>
      <c r="B24" s="22">
        <v>527</v>
      </c>
      <c r="C24" s="22" t="str">
        <f>VLOOKUP(B24,'[1]LISTADO ATM'!$A$2:$B$822,2,0)</f>
        <v>ATM Oficina Zona Oriental II</v>
      </c>
      <c r="D24" s="15" t="s">
        <v>10</v>
      </c>
      <c r="E24" s="27">
        <v>3335895782</v>
      </c>
    </row>
    <row r="25" spans="1:5" ht="18" x14ac:dyDescent="0.25">
      <c r="A25" s="22" t="str">
        <f>VLOOKUP(B25,'[1]LISTADO ATM'!$A$2:$C$822,3,0)</f>
        <v>ESTE</v>
      </c>
      <c r="B25" s="22">
        <v>651</v>
      </c>
      <c r="C25" s="22" t="str">
        <f>VLOOKUP(B25,'[1]LISTADO ATM'!$A$2:$B$822,2,0)</f>
        <v>ATM Eco Petroleo Romana</v>
      </c>
      <c r="D25" s="15" t="s">
        <v>10</v>
      </c>
      <c r="E25" s="27">
        <v>3335895829</v>
      </c>
    </row>
    <row r="26" spans="1:5" ht="18" x14ac:dyDescent="0.25">
      <c r="A26" s="22" t="str">
        <f>VLOOKUP(B26,'[1]LISTADO ATM'!$A$2:$C$822,3,0)</f>
        <v>NORTE</v>
      </c>
      <c r="B26" s="36">
        <v>361</v>
      </c>
      <c r="C26" s="22" t="str">
        <f>VLOOKUP(B26,'[1]LISTADO ATM'!$A$2:$B$822,2,0)</f>
        <v>ATM Estación Next La Cumbre</v>
      </c>
      <c r="D26" s="15" t="s">
        <v>10</v>
      </c>
      <c r="E26" s="39">
        <v>3335895841</v>
      </c>
    </row>
    <row r="27" spans="1:5" ht="18" x14ac:dyDescent="0.25">
      <c r="A27" s="22" t="str">
        <f>VLOOKUP(B27,'[1]LISTADO ATM'!$A$2:$C$822,3,0)</f>
        <v>DISTRITO NACIONAL</v>
      </c>
      <c r="B27" s="36">
        <v>354</v>
      </c>
      <c r="C27" s="22" t="str">
        <f>VLOOKUP(B27,'[1]LISTADO ATM'!$A$2:$B$822,2,0)</f>
        <v xml:space="preserve">ATM Oficina Núñez de Cáceres II </v>
      </c>
      <c r="D27" s="15" t="s">
        <v>10</v>
      </c>
      <c r="E27" s="27">
        <v>3335895853</v>
      </c>
    </row>
    <row r="28" spans="1:5" ht="18" x14ac:dyDescent="0.25">
      <c r="A28" s="22" t="str">
        <f>VLOOKUP(B28,'[1]LISTADO ATM'!$A$2:$C$822,3,0)</f>
        <v>DISTRITO NACIONAL</v>
      </c>
      <c r="B28" s="36">
        <v>347</v>
      </c>
      <c r="C28" s="22" t="str">
        <f>VLOOKUP(B28,'[1]LISTADO ATM'!$A$2:$B$822,2,0)</f>
        <v>ATM Patio de Colombia</v>
      </c>
      <c r="D28" s="15" t="s">
        <v>10</v>
      </c>
      <c r="E28" s="27">
        <v>3335895864</v>
      </c>
    </row>
    <row r="29" spans="1:5" ht="18" x14ac:dyDescent="0.25">
      <c r="A29" s="22" t="str">
        <f>VLOOKUP(B29,'[1]LISTADO ATM'!$A$2:$C$822,3,0)</f>
        <v>ESTE</v>
      </c>
      <c r="B29" s="36">
        <v>660</v>
      </c>
      <c r="C29" s="22" t="str">
        <f>VLOOKUP(B29,'[1]LISTADO ATM'!$A$2:$B$822,2,0)</f>
        <v>ATM Oficina Romana Norte II</v>
      </c>
      <c r="D29" s="15" t="s">
        <v>10</v>
      </c>
      <c r="E29" s="27">
        <v>3335895870</v>
      </c>
    </row>
    <row r="30" spans="1:5" ht="18" x14ac:dyDescent="0.25">
      <c r="A30" s="22" t="str">
        <f>VLOOKUP(B30,'[1]LISTADO ATM'!$A$2:$C$822,3,0)</f>
        <v>DISTRITO NACIONAL</v>
      </c>
      <c r="B30" s="36">
        <v>231</v>
      </c>
      <c r="C30" s="22" t="str">
        <f>VLOOKUP(B30,'[1]LISTADO ATM'!$A$2:$B$822,2,0)</f>
        <v xml:space="preserve">ATM Oficina Zona Oriental </v>
      </c>
      <c r="D30" s="15" t="s">
        <v>10</v>
      </c>
      <c r="E30" s="27">
        <v>3335895873</v>
      </c>
    </row>
    <row r="31" spans="1:5" ht="18" x14ac:dyDescent="0.25">
      <c r="A31" s="22" t="str">
        <f>VLOOKUP(B31,'[1]LISTADO ATM'!$A$2:$C$822,3,0)</f>
        <v>SUR</v>
      </c>
      <c r="B31" s="36">
        <v>89</v>
      </c>
      <c r="C31" s="22" t="str">
        <f>VLOOKUP(B31,'[1]LISTADO ATM'!$A$2:$B$822,2,0)</f>
        <v xml:space="preserve">ATM UNP El Cercado (San Juan) </v>
      </c>
      <c r="D31" s="15" t="s">
        <v>10</v>
      </c>
      <c r="E31" s="27">
        <v>3335895874</v>
      </c>
    </row>
    <row r="32" spans="1:5" ht="18" x14ac:dyDescent="0.25">
      <c r="A32" s="22" t="str">
        <f>VLOOKUP(B32,'[1]LISTADO ATM'!$A$2:$C$822,3,0)</f>
        <v>DISTRITO NACIONAL</v>
      </c>
      <c r="B32" s="36">
        <v>516</v>
      </c>
      <c r="C32" s="22" t="str">
        <f>VLOOKUP(B32,'[1]LISTADO ATM'!$A$2:$B$822,2,0)</f>
        <v xml:space="preserve">ATM Oficina Gascue </v>
      </c>
      <c r="D32" s="15" t="s">
        <v>10</v>
      </c>
      <c r="E32" s="27">
        <v>3335895882</v>
      </c>
    </row>
    <row r="33" spans="1:5" ht="18" x14ac:dyDescent="0.25">
      <c r="A33" s="22" t="str">
        <f>VLOOKUP(B33,'[1]LISTADO ATM'!$A$2:$C$822,3,0)</f>
        <v>DISTRITO NACIONAL</v>
      </c>
      <c r="B33" s="36">
        <v>721</v>
      </c>
      <c r="C33" s="22" t="str">
        <f>VLOOKUP(B33,'[1]LISTADO ATM'!$A$2:$B$822,2,0)</f>
        <v xml:space="preserve">ATM Oficina Charles de Gaulle II </v>
      </c>
      <c r="D33" s="15" t="s">
        <v>10</v>
      </c>
      <c r="E33" s="27">
        <v>3335895909</v>
      </c>
    </row>
    <row r="34" spans="1:5" ht="18" x14ac:dyDescent="0.25">
      <c r="A34" s="22" t="str">
        <f>VLOOKUP(B34,'[1]LISTADO ATM'!$A$2:$C$822,3,0)</f>
        <v>NORTE</v>
      </c>
      <c r="B34" s="36">
        <v>40</v>
      </c>
      <c r="C34" s="22" t="str">
        <f>VLOOKUP(B34,'[1]LISTADO ATM'!$A$2:$B$822,2,0)</f>
        <v xml:space="preserve">ATM Oficina El Puñal </v>
      </c>
      <c r="D34" s="15" t="s">
        <v>10</v>
      </c>
      <c r="E34" s="27">
        <v>3335895943</v>
      </c>
    </row>
    <row r="35" spans="1:5" ht="18.75" thickBot="1" x14ac:dyDescent="0.3">
      <c r="A35" s="22" t="str">
        <f>VLOOKUP(B35,'[1]LISTADO ATM'!$A$2:$C$822,3,0)</f>
        <v>NORTE</v>
      </c>
      <c r="B35" s="36">
        <v>632</v>
      </c>
      <c r="C35" s="22" t="str">
        <f>VLOOKUP(B35,'[1]LISTADO ATM'!$A$2:$B$822,2,0)</f>
        <v xml:space="preserve">ATM Autobanco Gurabo </v>
      </c>
      <c r="D35" s="15" t="s">
        <v>10</v>
      </c>
      <c r="E35" s="27">
        <v>3335895944</v>
      </c>
    </row>
    <row r="36" spans="1:5" ht="18.75" thickBot="1" x14ac:dyDescent="0.3">
      <c r="A36" s="26"/>
      <c r="B36" s="35">
        <f>COUNT(B19:B35)</f>
        <v>17</v>
      </c>
      <c r="C36" s="14"/>
      <c r="D36" s="14"/>
      <c r="E36" s="14"/>
    </row>
    <row r="37" spans="1:5" ht="15.75" thickBot="1" x14ac:dyDescent="0.3">
      <c r="B37" s="5"/>
      <c r="E37" s="5"/>
    </row>
    <row r="38" spans="1:5" ht="18.75" thickBot="1" x14ac:dyDescent="0.3">
      <c r="A38" s="48" t="s">
        <v>20</v>
      </c>
      <c r="B38" s="49"/>
      <c r="C38" s="49"/>
      <c r="D38" s="49"/>
      <c r="E38" s="50"/>
    </row>
    <row r="39" spans="1:5" ht="18" x14ac:dyDescent="0.25">
      <c r="A39" s="2" t="s">
        <v>5</v>
      </c>
      <c r="B39" s="4" t="s">
        <v>6</v>
      </c>
      <c r="C39" s="2" t="s">
        <v>7</v>
      </c>
      <c r="D39" s="2" t="s">
        <v>8</v>
      </c>
      <c r="E39" s="12" t="s">
        <v>9</v>
      </c>
    </row>
    <row r="40" spans="1:5" ht="18" x14ac:dyDescent="0.25">
      <c r="A40" s="19" t="str">
        <f>VLOOKUP(B40,'[1]LISTADO ATM'!$A$2:$C$822,3,0)</f>
        <v>DISTRITO NACIONAL</v>
      </c>
      <c r="B40" s="36">
        <v>147</v>
      </c>
      <c r="C40" s="25" t="str">
        <f>VLOOKUP(B40,'[1]LISTADO ATM'!$A$2:$B$822,2,0)</f>
        <v xml:space="preserve">ATM Kiosco Megacentro I </v>
      </c>
      <c r="D40" s="22" t="s">
        <v>18</v>
      </c>
      <c r="E40" s="25">
        <v>3335894910</v>
      </c>
    </row>
    <row r="41" spans="1:5" ht="18.75" customHeight="1" x14ac:dyDescent="0.25">
      <c r="A41" s="19" t="str">
        <f>VLOOKUP(B41,'[1]LISTADO ATM'!$A$2:$C$822,3,0)</f>
        <v>DISTRITO NACIONAL</v>
      </c>
      <c r="B41" s="36">
        <v>406</v>
      </c>
      <c r="C41" s="25" t="str">
        <f>VLOOKUP(B41,'[1]LISTADO ATM'!$A$2:$B$822,2,0)</f>
        <v xml:space="preserve">ATM UNP Plaza Lama Máximo Gómez </v>
      </c>
      <c r="D41" s="22" t="s">
        <v>18</v>
      </c>
      <c r="E41" s="39">
        <v>3335895719</v>
      </c>
    </row>
    <row r="42" spans="1:5" ht="18" x14ac:dyDescent="0.25">
      <c r="A42" s="19" t="str">
        <f>VLOOKUP(B42,'[1]LISTADO ATM'!$A$2:$C$822,3,0)</f>
        <v>DISTRITO NACIONAL</v>
      </c>
      <c r="B42" s="36">
        <v>152</v>
      </c>
      <c r="C42" s="25" t="str">
        <f>VLOOKUP(B42,'[1]LISTADO ATM'!$A$2:$B$822,2,0)</f>
        <v xml:space="preserve">ATM Kiosco Megacentro II </v>
      </c>
      <c r="D42" s="22" t="s">
        <v>18</v>
      </c>
      <c r="E42" s="39">
        <v>3335895722</v>
      </c>
    </row>
    <row r="43" spans="1:5" ht="18" x14ac:dyDescent="0.25">
      <c r="A43" s="19" t="str">
        <f>VLOOKUP(B43,'[1]LISTADO ATM'!$A$2:$C$822,3,0)</f>
        <v>DISTRITO NACIONAL</v>
      </c>
      <c r="B43" s="36">
        <v>790</v>
      </c>
      <c r="C43" s="25" t="str">
        <f>VLOOKUP(B43,'[1]LISTADO ATM'!$A$2:$B$822,2,0)</f>
        <v xml:space="preserve">ATM Oficina Bella Vista Mall I </v>
      </c>
      <c r="D43" s="22" t="s">
        <v>18</v>
      </c>
      <c r="E43" s="39">
        <v>3335895767</v>
      </c>
    </row>
    <row r="44" spans="1:5" ht="18" x14ac:dyDescent="0.25">
      <c r="A44" s="19" t="str">
        <f>VLOOKUP(B44,'[1]LISTADO ATM'!$A$2:$C$822,3,0)</f>
        <v>SUR</v>
      </c>
      <c r="B44" s="36">
        <v>699</v>
      </c>
      <c r="C44" s="25" t="str">
        <f>VLOOKUP(B44,'[1]LISTADO ATM'!$A$2:$B$822,2,0)</f>
        <v>ATM S/M Bravo Bani</v>
      </c>
      <c r="D44" s="22" t="s">
        <v>18</v>
      </c>
      <c r="E44" s="39">
        <v>3335895787</v>
      </c>
    </row>
    <row r="45" spans="1:5" ht="18" x14ac:dyDescent="0.25">
      <c r="A45" s="19" t="str">
        <f>VLOOKUP(B45,'[1]LISTADO ATM'!$A$2:$C$822,3,0)</f>
        <v>DISTRITO NACIONAL</v>
      </c>
      <c r="B45" s="36">
        <v>717</v>
      </c>
      <c r="C45" s="25" t="str">
        <f>VLOOKUP(B45,'[1]LISTADO ATM'!$A$2:$B$822,2,0)</f>
        <v xml:space="preserve">ATM Oficina Los Alcarrizos </v>
      </c>
      <c r="D45" s="22" t="s">
        <v>18</v>
      </c>
      <c r="E45" s="39">
        <v>3335895757</v>
      </c>
    </row>
    <row r="46" spans="1:5" ht="18" x14ac:dyDescent="0.25">
      <c r="A46" s="19" t="str">
        <f>VLOOKUP(B46,'[1]LISTADO ATM'!$A$2:$C$822,3,0)</f>
        <v>NORTE</v>
      </c>
      <c r="B46" s="36">
        <v>779</v>
      </c>
      <c r="C46" s="25" t="str">
        <f>VLOOKUP(B46,'[1]LISTADO ATM'!$A$2:$B$822,2,0)</f>
        <v xml:space="preserve">ATM Zona Franca Esperanza I (Mao) </v>
      </c>
      <c r="D46" s="22" t="s">
        <v>18</v>
      </c>
      <c r="E46" s="39">
        <v>3335895869</v>
      </c>
    </row>
    <row r="47" spans="1:5" ht="18" x14ac:dyDescent="0.25">
      <c r="A47" s="19" t="str">
        <f>VLOOKUP(B47,'[1]LISTADO ATM'!$A$2:$C$822,3,0)</f>
        <v>DISTRITO NACIONAL</v>
      </c>
      <c r="B47" s="36">
        <v>572</v>
      </c>
      <c r="C47" s="25" t="str">
        <f>VLOOKUP(B47,'[1]LISTADO ATM'!$A$2:$B$822,2,0)</f>
        <v xml:space="preserve">ATM Olé Ovando </v>
      </c>
      <c r="D47" s="22" t="s">
        <v>18</v>
      </c>
      <c r="E47" s="39">
        <v>3335895886</v>
      </c>
    </row>
    <row r="48" spans="1:5" ht="18" x14ac:dyDescent="0.25">
      <c r="A48" s="19" t="str">
        <f>VLOOKUP(B48,'[1]LISTADO ATM'!$A$2:$C$822,3,0)</f>
        <v>SUR</v>
      </c>
      <c r="B48" s="36">
        <v>6</v>
      </c>
      <c r="C48" s="25" t="str">
        <f>VLOOKUP(B48,'[1]LISTADO ATM'!$A$2:$B$822,2,0)</f>
        <v xml:space="preserve">ATM Plaza WAO San Juan </v>
      </c>
      <c r="D48" s="22" t="s">
        <v>18</v>
      </c>
      <c r="E48" s="39">
        <v>3335895902</v>
      </c>
    </row>
    <row r="49" spans="1:5" ht="18" x14ac:dyDescent="0.25">
      <c r="A49" s="19" t="str">
        <f>VLOOKUP(B49,'[1]LISTADO ATM'!$A$2:$C$822,3,0)</f>
        <v>SUR</v>
      </c>
      <c r="B49" s="36">
        <v>765</v>
      </c>
      <c r="C49" s="25" t="str">
        <f>VLOOKUP(B49,'[1]LISTADO ATM'!$A$2:$B$822,2,0)</f>
        <v xml:space="preserve">ATM Oficina Azua I </v>
      </c>
      <c r="D49" s="22" t="s">
        <v>18</v>
      </c>
      <c r="E49" s="39">
        <v>3335895917</v>
      </c>
    </row>
    <row r="50" spans="1:5" ht="18" x14ac:dyDescent="0.25">
      <c r="A50" s="19" t="str">
        <f>VLOOKUP(B50,'[1]LISTADO ATM'!$A$2:$C$822,3,0)</f>
        <v>DISTRITO NACIONAL</v>
      </c>
      <c r="B50" s="36">
        <v>577</v>
      </c>
      <c r="C50" s="25" t="str">
        <f>VLOOKUP(B50,'[1]LISTADO ATM'!$A$2:$B$822,2,0)</f>
        <v xml:space="preserve">ATM Olé Ave. Duarte </v>
      </c>
      <c r="D50" s="22" t="s">
        <v>18</v>
      </c>
      <c r="E50" s="39">
        <v>3335895918</v>
      </c>
    </row>
    <row r="51" spans="1:5" ht="18" x14ac:dyDescent="0.25">
      <c r="A51" s="19" t="str">
        <f>VLOOKUP(B51,'[1]LISTADO ATM'!$A$2:$C$822,3,0)</f>
        <v>DISTRITO NACIONAL</v>
      </c>
      <c r="B51" s="36">
        <v>446</v>
      </c>
      <c r="C51" s="25" t="str">
        <f>VLOOKUP(B51,'[1]LISTADO ATM'!$A$2:$B$822,2,0)</f>
        <v>ATM Hipodromo V Centenario</v>
      </c>
      <c r="D51" s="22" t="s">
        <v>18</v>
      </c>
      <c r="E51" s="39">
        <v>3335895780</v>
      </c>
    </row>
    <row r="52" spans="1:5" ht="18" x14ac:dyDescent="0.25">
      <c r="A52" s="19" t="str">
        <f>VLOOKUP(B52,'[1]LISTADO ATM'!$A$2:$C$822,3,0)</f>
        <v>SUR</v>
      </c>
      <c r="B52" s="36">
        <v>825</v>
      </c>
      <c r="C52" s="25" t="str">
        <f>VLOOKUP(B52,'[1]LISTADO ATM'!$A$2:$B$822,2,0)</f>
        <v xml:space="preserve">ATM Estacion Eco Cibeles (Las Matas de Farfán) </v>
      </c>
      <c r="D52" s="22" t="s">
        <v>18</v>
      </c>
      <c r="E52" s="39">
        <v>3335895919</v>
      </c>
    </row>
    <row r="53" spans="1:5" ht="18" x14ac:dyDescent="0.25">
      <c r="A53" s="19" t="str">
        <f>VLOOKUP(B53,'[1]LISTADO ATM'!$A$2:$C$822,3,0)</f>
        <v>SUR</v>
      </c>
      <c r="B53" s="36">
        <v>135</v>
      </c>
      <c r="C53" s="25" t="str">
        <f>VLOOKUP(B53,'[1]LISTADO ATM'!$A$2:$B$822,2,0)</f>
        <v xml:space="preserve">ATM Oficina Las Dunas Baní </v>
      </c>
      <c r="D53" s="22" t="s">
        <v>18</v>
      </c>
      <c r="E53" s="39">
        <v>3335895920</v>
      </c>
    </row>
    <row r="54" spans="1:5" ht="18" x14ac:dyDescent="0.25">
      <c r="A54" s="19" t="str">
        <f>VLOOKUP(B54,'[1]LISTADO ATM'!$A$2:$C$822,3,0)</f>
        <v>DISTRITO NACIONAL</v>
      </c>
      <c r="B54" s="36">
        <v>232</v>
      </c>
      <c r="C54" s="25" t="str">
        <f>VLOOKUP(B54,'[1]LISTADO ATM'!$A$2:$B$822,2,0)</f>
        <v xml:space="preserve">ATM S/M Nacional Charles de Gaulle </v>
      </c>
      <c r="D54" s="22" t="s">
        <v>18</v>
      </c>
      <c r="E54" s="39">
        <v>3335895921</v>
      </c>
    </row>
    <row r="55" spans="1:5" ht="18" x14ac:dyDescent="0.25">
      <c r="A55" s="19" t="str">
        <f>VLOOKUP(B55,'[1]LISTADO ATM'!$A$2:$C$822,3,0)</f>
        <v>ESTE</v>
      </c>
      <c r="B55" s="36">
        <v>268</v>
      </c>
      <c r="C55" s="25" t="str">
        <f>VLOOKUP(B55,'[1]LISTADO ATM'!$A$2:$B$822,2,0)</f>
        <v xml:space="preserve">ATM Autobanco La Altagracia (Higuey) </v>
      </c>
      <c r="D55" s="22" t="s">
        <v>18</v>
      </c>
      <c r="E55" s="39">
        <v>3335895922</v>
      </c>
    </row>
    <row r="56" spans="1:5" ht="18.75" thickBot="1" x14ac:dyDescent="0.3">
      <c r="A56" s="19" t="str">
        <f>VLOOKUP(B56,'[1]LISTADO ATM'!$A$2:$C$822,3,0)</f>
        <v>ESTE</v>
      </c>
      <c r="B56" s="40">
        <v>912</v>
      </c>
      <c r="C56" s="25" t="str">
        <f>VLOOKUP(B56,'[1]LISTADO ATM'!$A$2:$B$822,2,0)</f>
        <v xml:space="preserve">ATM Oficina San Pedro II </v>
      </c>
      <c r="D56" s="22" t="s">
        <v>18</v>
      </c>
      <c r="E56" s="39">
        <v>3335895941</v>
      </c>
    </row>
    <row r="57" spans="1:5" ht="18.75" thickBot="1" x14ac:dyDescent="0.3">
      <c r="A57" s="26" t="s">
        <v>11</v>
      </c>
      <c r="B57" s="35">
        <f>COUNT(B40:B56)</f>
        <v>17</v>
      </c>
      <c r="C57" s="14"/>
      <c r="D57" s="14"/>
      <c r="E57" s="14"/>
    </row>
    <row r="58" spans="1:5" ht="15.75" thickBot="1" x14ac:dyDescent="0.3">
      <c r="B58" s="5"/>
      <c r="E58" s="5"/>
    </row>
    <row r="59" spans="1:5" ht="18" x14ac:dyDescent="0.25">
      <c r="A59" s="51" t="s">
        <v>13</v>
      </c>
      <c r="B59" s="52"/>
      <c r="C59" s="52"/>
      <c r="D59" s="52"/>
      <c r="E59" s="53"/>
    </row>
    <row r="60" spans="1:5" ht="18" x14ac:dyDescent="0.25">
      <c r="A60" s="2" t="s">
        <v>5</v>
      </c>
      <c r="B60" s="4" t="s">
        <v>6</v>
      </c>
      <c r="C60" s="4" t="s">
        <v>7</v>
      </c>
      <c r="D60" s="18" t="s">
        <v>8</v>
      </c>
      <c r="E60" s="12" t="s">
        <v>9</v>
      </c>
    </row>
    <row r="61" spans="1:5" ht="18" x14ac:dyDescent="0.25">
      <c r="A61" s="19" t="str">
        <f>VLOOKUP(B61,'[1]LISTADO ATM'!$A$2:$C$822,3,0)</f>
        <v>NORTE</v>
      </c>
      <c r="B61" s="22">
        <v>304</v>
      </c>
      <c r="C61" s="25" t="str">
        <f>VLOOKUP(B61,'[1]LISTADO ATM'!$A$2:$B$822,2,0)</f>
        <v xml:space="preserve">ATM Multicentro La Sirena Estrella Sadhala </v>
      </c>
      <c r="D61" s="28" t="s">
        <v>22</v>
      </c>
      <c r="E61" s="25">
        <v>3335895761</v>
      </c>
    </row>
    <row r="62" spans="1:5" ht="18" x14ac:dyDescent="0.25">
      <c r="A62" s="19" t="str">
        <f>VLOOKUP(B62,'[1]LISTADO ATM'!$A$2:$C$822,3,0)</f>
        <v>ESTE</v>
      </c>
      <c r="B62" s="22">
        <v>330</v>
      </c>
      <c r="C62" s="25" t="str">
        <f>VLOOKUP(B62,'[1]LISTADO ATM'!$A$2:$B$822,2,0)</f>
        <v xml:space="preserve">ATM Oficina Boulevard (Higuey) </v>
      </c>
      <c r="D62" s="28" t="s">
        <v>22</v>
      </c>
      <c r="E62" s="25">
        <v>3335895814</v>
      </c>
    </row>
    <row r="63" spans="1:5" ht="17.25" customHeight="1" x14ac:dyDescent="0.25">
      <c r="A63" s="19" t="str">
        <f>VLOOKUP(B63,'[1]LISTADO ATM'!$A$2:$C$822,3,0)</f>
        <v>NORTE</v>
      </c>
      <c r="B63" s="22">
        <v>8</v>
      </c>
      <c r="C63" s="25" t="str">
        <f>VLOOKUP(B63,'[1]LISTADO ATM'!$A$2:$B$822,2,0)</f>
        <v>ATM Autoservicio Yaque</v>
      </c>
      <c r="D63" s="28" t="s">
        <v>22</v>
      </c>
      <c r="E63" s="25">
        <v>3335895819</v>
      </c>
    </row>
    <row r="64" spans="1:5" ht="17.25" customHeight="1" x14ac:dyDescent="0.25">
      <c r="A64" s="19" t="str">
        <f>VLOOKUP(B64,'[1]LISTADO ATM'!$A$2:$C$822,3,0)</f>
        <v>DISTRITO NACIONAL</v>
      </c>
      <c r="B64" s="22">
        <v>160</v>
      </c>
      <c r="C64" s="25" t="str">
        <f>VLOOKUP(B64,'[1]LISTADO ATM'!$A$2:$B$822,2,0)</f>
        <v xml:space="preserve">ATM Oficina Herrera </v>
      </c>
      <c r="D64" s="38" t="s">
        <v>25</v>
      </c>
      <c r="E64" s="25">
        <v>3335895436</v>
      </c>
    </row>
    <row r="65" spans="1:5" ht="17.25" customHeight="1" x14ac:dyDescent="0.25">
      <c r="A65" s="19" t="str">
        <f>VLOOKUP(B65,'[1]LISTADO ATM'!$A$2:$C$822,3,0)</f>
        <v>DISTRITO NACIONAL</v>
      </c>
      <c r="B65" s="22">
        <v>979</v>
      </c>
      <c r="C65" s="25" t="str">
        <f>VLOOKUP(B65,'[1]LISTADO ATM'!$A$2:$B$822,2,0)</f>
        <v xml:space="preserve">ATM Oficina Luperón I </v>
      </c>
      <c r="D65" s="38" t="s">
        <v>25</v>
      </c>
      <c r="E65" s="25">
        <v>3335895491</v>
      </c>
    </row>
    <row r="66" spans="1:5" ht="17.25" customHeight="1" x14ac:dyDescent="0.25">
      <c r="A66" s="19" t="str">
        <f>VLOOKUP(B66,'[1]LISTADO ATM'!$A$2:$C$822,3,0)</f>
        <v>DISTRITO NACIONAL</v>
      </c>
      <c r="B66" s="22">
        <v>359</v>
      </c>
      <c r="C66" s="25" t="str">
        <f>VLOOKUP(B66,'[1]LISTADO ATM'!$A$2:$B$822,2,0)</f>
        <v>ATM S/M Bravo Ozama</v>
      </c>
      <c r="D66" s="38" t="s">
        <v>25</v>
      </c>
      <c r="E66" s="25">
        <v>3335895833</v>
      </c>
    </row>
    <row r="67" spans="1:5" ht="17.25" customHeight="1" x14ac:dyDescent="0.25">
      <c r="A67" s="19" t="str">
        <f>VLOOKUP(B67,'[1]LISTADO ATM'!$A$2:$C$822,3,0)</f>
        <v>ESTE</v>
      </c>
      <c r="B67" s="22">
        <v>219</v>
      </c>
      <c r="C67" s="25" t="str">
        <f>VLOOKUP(B67,'[1]LISTADO ATM'!$A$2:$B$822,2,0)</f>
        <v xml:space="preserve">ATM Oficina La Altagracia (Higuey) </v>
      </c>
      <c r="D67" s="38" t="s">
        <v>25</v>
      </c>
      <c r="E67" s="25">
        <v>3335895848</v>
      </c>
    </row>
    <row r="68" spans="1:5" ht="17.25" customHeight="1" x14ac:dyDescent="0.25">
      <c r="A68" s="19" t="str">
        <f>VLOOKUP(B68,'[1]LISTADO ATM'!$A$2:$C$822,3,0)</f>
        <v>NORTE</v>
      </c>
      <c r="B68" s="22">
        <v>290</v>
      </c>
      <c r="C68" s="25" t="str">
        <f>VLOOKUP(B68,'[1]LISTADO ATM'!$A$2:$B$822,2,0)</f>
        <v xml:space="preserve">ATM Oficina San Francisco de Macorís </v>
      </c>
      <c r="D68" s="38" t="s">
        <v>25</v>
      </c>
      <c r="E68" s="25">
        <v>3335895885</v>
      </c>
    </row>
    <row r="69" spans="1:5" ht="17.25" customHeight="1" x14ac:dyDescent="0.25">
      <c r="A69" s="19" t="str">
        <f>VLOOKUP(B69,'[1]LISTADO ATM'!$A$2:$C$822,3,0)</f>
        <v>SUR</v>
      </c>
      <c r="B69" s="22">
        <v>880</v>
      </c>
      <c r="C69" s="25" t="str">
        <f>VLOOKUP(B69,'[1]LISTADO ATM'!$A$2:$B$822,2,0)</f>
        <v xml:space="preserve">ATM Autoservicio Barahona II </v>
      </c>
      <c r="D69" s="28" t="s">
        <v>22</v>
      </c>
      <c r="E69" s="25">
        <v>3335895907</v>
      </c>
    </row>
    <row r="70" spans="1:5" ht="17.25" customHeight="1" thickBot="1" x14ac:dyDescent="0.3">
      <c r="A70" s="19" t="str">
        <f>VLOOKUP(B70,'[1]LISTADO ATM'!$A$2:$C$822,3,0)</f>
        <v>DISTRITO NACIONAL</v>
      </c>
      <c r="B70" s="40">
        <v>318</v>
      </c>
      <c r="C70" s="25" t="str">
        <f>VLOOKUP(B70,'[1]LISTADO ATM'!$A$2:$B$822,2,0)</f>
        <v>ATM Autoservicio Lope de Vega</v>
      </c>
      <c r="D70" s="28" t="s">
        <v>22</v>
      </c>
      <c r="E70" s="25">
        <v>3335895940</v>
      </c>
    </row>
    <row r="71" spans="1:5" ht="17.25" customHeight="1" thickBot="1" x14ac:dyDescent="0.3">
      <c r="A71" s="3" t="s">
        <v>11</v>
      </c>
      <c r="B71" s="35">
        <f>COUNT(B61:B70)</f>
        <v>10</v>
      </c>
      <c r="C71" s="14"/>
      <c r="D71" s="17"/>
      <c r="E71" s="17"/>
    </row>
    <row r="72" spans="1:5" ht="17.25" customHeight="1" thickBot="1" x14ac:dyDescent="0.3">
      <c r="B72" s="5"/>
      <c r="E72" s="5"/>
    </row>
    <row r="73" spans="1:5" ht="17.25" customHeight="1" thickBot="1" x14ac:dyDescent="0.3">
      <c r="A73" s="54" t="s">
        <v>12</v>
      </c>
      <c r="B73" s="55"/>
      <c r="C73" t="s">
        <v>17</v>
      </c>
      <c r="D73" s="5"/>
      <c r="E73" s="5"/>
    </row>
    <row r="74" spans="1:5" ht="17.25" customHeight="1" thickBot="1" x14ac:dyDescent="0.3">
      <c r="A74" s="43">
        <f>+B36+B57+B71</f>
        <v>44</v>
      </c>
      <c r="B74" s="44"/>
    </row>
    <row r="75" spans="1:5" ht="17.25" customHeight="1" thickBot="1" x14ac:dyDescent="0.3">
      <c r="B75" s="5"/>
      <c r="E75" s="5"/>
    </row>
    <row r="76" spans="1:5" ht="17.25" customHeight="1" thickBot="1" x14ac:dyDescent="0.3">
      <c r="A76" s="48" t="s">
        <v>15</v>
      </c>
      <c r="B76" s="49"/>
      <c r="C76" s="49"/>
      <c r="D76" s="49"/>
      <c r="E76" s="50"/>
    </row>
    <row r="77" spans="1:5" ht="18" x14ac:dyDescent="0.25">
      <c r="A77" s="6" t="s">
        <v>5</v>
      </c>
      <c r="B77" s="4" t="s">
        <v>6</v>
      </c>
      <c r="C77" s="4" t="s">
        <v>7</v>
      </c>
      <c r="D77" s="65" t="s">
        <v>8</v>
      </c>
      <c r="E77" s="66"/>
    </row>
    <row r="78" spans="1:5" ht="18" x14ac:dyDescent="0.25">
      <c r="A78" s="22" t="str">
        <f>VLOOKUP(B78,'[1]LISTADO ATM'!$A$2:$C$822,3,0)</f>
        <v>ESTE</v>
      </c>
      <c r="B78" s="22">
        <v>159</v>
      </c>
      <c r="C78" s="22" t="str">
        <f>VLOOKUP(B78,'[1]LISTADO ATM'!$A$2:$B$822,2,0)</f>
        <v xml:space="preserve">ATM Hotel Dreams Bayahibe I </v>
      </c>
      <c r="D78" s="41" t="s">
        <v>21</v>
      </c>
      <c r="E78" s="42"/>
    </row>
    <row r="79" spans="1:5" ht="18" x14ac:dyDescent="0.25">
      <c r="A79" s="22" t="str">
        <f>VLOOKUP(B79,'[1]LISTADO ATM'!$A$2:$C$822,3,0)</f>
        <v>DISTRITO NACIONAL</v>
      </c>
      <c r="B79" s="22">
        <v>227</v>
      </c>
      <c r="C79" s="22" t="str">
        <f>VLOOKUP(B79,'[1]LISTADO ATM'!$A$2:$B$822,2,0)</f>
        <v xml:space="preserve">ATM S/M Bravo Av. Enriquillo </v>
      </c>
      <c r="D79" s="41" t="s">
        <v>23</v>
      </c>
      <c r="E79" s="42"/>
    </row>
    <row r="80" spans="1:5" ht="18" x14ac:dyDescent="0.25">
      <c r="A80" s="22" t="str">
        <f>VLOOKUP(B80,'[1]LISTADO ATM'!$A$2:$C$822,3,0)</f>
        <v>SUR</v>
      </c>
      <c r="B80" s="22">
        <v>296</v>
      </c>
      <c r="C80" s="22" t="str">
        <f>VLOOKUP(B80,'[1]LISTADO ATM'!$A$2:$B$822,2,0)</f>
        <v>ATM Estación BANICOMB (Baní)  ECO Petroleo</v>
      </c>
      <c r="D80" s="41" t="s">
        <v>21</v>
      </c>
      <c r="E80" s="42"/>
    </row>
    <row r="81" spans="1:5" ht="17.25" customHeight="1" x14ac:dyDescent="0.25">
      <c r="A81" s="22" t="str">
        <f>VLOOKUP(B81,'[1]LISTADO ATM'!$A$2:$C$822,3,0)</f>
        <v>DISTRITO NACIONAL</v>
      </c>
      <c r="B81" s="22">
        <v>641</v>
      </c>
      <c r="C81" s="22" t="str">
        <f>VLOOKUP(B81,'[1]LISTADO ATM'!$A$2:$B$822,2,0)</f>
        <v xml:space="preserve">ATM Farmacia Rimac </v>
      </c>
      <c r="D81" s="41" t="s">
        <v>21</v>
      </c>
      <c r="E81" s="42"/>
    </row>
    <row r="82" spans="1:5" ht="17.25" customHeight="1" x14ac:dyDescent="0.25">
      <c r="A82" s="22" t="str">
        <f>VLOOKUP(B82,'[1]LISTADO ATM'!$A$2:$C$822,3,0)</f>
        <v>DISTRITO NACIONAL</v>
      </c>
      <c r="B82" s="22">
        <v>670</v>
      </c>
      <c r="C82" s="22" t="str">
        <f>VLOOKUP(B82,'[1]LISTADO ATM'!$A$2:$B$822,2,0)</f>
        <v>ATM Estación Texaco Algodón</v>
      </c>
      <c r="D82" s="41" t="s">
        <v>21</v>
      </c>
      <c r="E82" s="42"/>
    </row>
    <row r="83" spans="1:5" ht="17.25" customHeight="1" x14ac:dyDescent="0.25">
      <c r="A83" s="22" t="str">
        <f>VLOOKUP(B83,'[1]LISTADO ATM'!$A$2:$C$822,3,0)</f>
        <v>SUR</v>
      </c>
      <c r="B83" s="22">
        <v>730</v>
      </c>
      <c r="C83" s="22" t="str">
        <f>VLOOKUP(B83,'[1]LISTADO ATM'!$A$2:$B$822,2,0)</f>
        <v xml:space="preserve">ATM Palacio de Justicia Barahona </v>
      </c>
      <c r="D83" s="41" t="s">
        <v>23</v>
      </c>
      <c r="E83" s="42"/>
    </row>
    <row r="84" spans="1:5" ht="17.25" customHeight="1" x14ac:dyDescent="0.25">
      <c r="A84" s="22" t="str">
        <f>VLOOKUP(B84,'[1]LISTADO ATM'!$A$2:$C$822,3,0)</f>
        <v>NORTE</v>
      </c>
      <c r="B84" s="22">
        <v>633</v>
      </c>
      <c r="C84" s="22" t="str">
        <f>VLOOKUP(B84,'[1]LISTADO ATM'!$A$2:$B$822,2,0)</f>
        <v xml:space="preserve">ATM Autobanco Las Colinas </v>
      </c>
      <c r="D84" s="41" t="s">
        <v>21</v>
      </c>
      <c r="E84" s="42"/>
    </row>
    <row r="85" spans="1:5" ht="17.25" customHeight="1" x14ac:dyDescent="0.25">
      <c r="A85" s="22" t="str">
        <f>VLOOKUP(B85,'[1]LISTADO ATM'!$A$2:$C$822,3,0)</f>
        <v>NORTE</v>
      </c>
      <c r="B85" s="22">
        <v>720</v>
      </c>
      <c r="C85" s="22" t="str">
        <f>VLOOKUP(B85,'[1]LISTADO ATM'!$A$2:$B$822,2,0)</f>
        <v xml:space="preserve">ATM OMSA (Santiago) </v>
      </c>
      <c r="D85" s="41" t="s">
        <v>21</v>
      </c>
      <c r="E85" s="42"/>
    </row>
    <row r="86" spans="1:5" ht="17.25" customHeight="1" x14ac:dyDescent="0.25">
      <c r="A86" s="22" t="str">
        <f>VLOOKUP(B86,'[1]LISTADO ATM'!$A$2:$C$822,3,0)</f>
        <v>NORTE</v>
      </c>
      <c r="B86" s="22">
        <v>774</v>
      </c>
      <c r="C86" s="22" t="str">
        <f>VLOOKUP(B86,'[1]LISTADO ATM'!$A$2:$B$822,2,0)</f>
        <v xml:space="preserve">ATM Oficina Montecristi </v>
      </c>
      <c r="D86" s="41" t="s">
        <v>26</v>
      </c>
      <c r="E86" s="42"/>
    </row>
    <row r="87" spans="1:5" ht="17.25" customHeight="1" x14ac:dyDescent="0.25">
      <c r="A87" s="22" t="str">
        <f>VLOOKUP(B87,'[1]LISTADO ATM'!$A$2:$C$822,3,0)</f>
        <v>ESTE</v>
      </c>
      <c r="B87" s="22">
        <v>867</v>
      </c>
      <c r="C87" s="22" t="str">
        <f>VLOOKUP(B87,'[1]LISTADO ATM'!$A$2:$B$822,2,0)</f>
        <v xml:space="preserve">ATM Estación Combustible Autopista El Coral </v>
      </c>
      <c r="D87" s="41" t="s">
        <v>23</v>
      </c>
      <c r="E87" s="42"/>
    </row>
    <row r="88" spans="1:5" ht="17.25" customHeight="1" thickBot="1" x14ac:dyDescent="0.3">
      <c r="A88" s="22" t="str">
        <f>VLOOKUP(B88,'[1]LISTADO ATM'!$A$2:$C$822,3,0)</f>
        <v>NORTE</v>
      </c>
      <c r="B88" s="22">
        <v>853</v>
      </c>
      <c r="C88" s="22" t="str">
        <f>VLOOKUP(B88,'[1]LISTADO ATM'!$A$2:$B$822,2,0)</f>
        <v xml:space="preserve">ATM Inversiones JF Group (Shell Canabacoa) </v>
      </c>
      <c r="D88" s="41" t="s">
        <v>23</v>
      </c>
      <c r="E88" s="42"/>
    </row>
    <row r="89" spans="1:5" ht="17.25" customHeight="1" thickBot="1" x14ac:dyDescent="0.3">
      <c r="A89" s="26" t="s">
        <v>11</v>
      </c>
      <c r="B89" s="35">
        <f>COUNT(B78:B88)</f>
        <v>11</v>
      </c>
      <c r="C89" s="23"/>
      <c r="D89" s="23"/>
      <c r="E89" s="24"/>
    </row>
    <row r="90" spans="1:5" ht="17.25" customHeight="1" x14ac:dyDescent="0.25">
      <c r="B90" s="37"/>
    </row>
  </sheetData>
  <mergeCells count="24">
    <mergeCell ref="A1:E1"/>
    <mergeCell ref="A2:E2"/>
    <mergeCell ref="A7:E7"/>
    <mergeCell ref="C10:E10"/>
    <mergeCell ref="A12:E12"/>
    <mergeCell ref="C15:E15"/>
    <mergeCell ref="A17:E17"/>
    <mergeCell ref="A38:E38"/>
    <mergeCell ref="A59:E59"/>
    <mergeCell ref="A73:B73"/>
    <mergeCell ref="D88:E88"/>
    <mergeCell ref="A74:B74"/>
    <mergeCell ref="D87:E87"/>
    <mergeCell ref="D79:E79"/>
    <mergeCell ref="D80:E80"/>
    <mergeCell ref="D86:E86"/>
    <mergeCell ref="D81:E81"/>
    <mergeCell ref="D82:E82"/>
    <mergeCell ref="D85:E85"/>
    <mergeCell ref="D83:E83"/>
    <mergeCell ref="D84:E84"/>
    <mergeCell ref="A76:E76"/>
    <mergeCell ref="D77:E77"/>
    <mergeCell ref="D78:E78"/>
  </mergeCells>
  <phoneticPr fontId="11" type="noConversion"/>
  <conditionalFormatting sqref="E84">
    <cfRule type="duplicateValues" dxfId="6" priority="6"/>
  </conditionalFormatting>
  <conditionalFormatting sqref="E85:E86">
    <cfRule type="duplicateValues" dxfId="5" priority="5"/>
  </conditionalFormatting>
  <conditionalFormatting sqref="E87">
    <cfRule type="duplicateValues" dxfId="4" priority="4"/>
  </conditionalFormatting>
  <conditionalFormatting sqref="E88">
    <cfRule type="duplicateValues" dxfId="3" priority="3"/>
  </conditionalFormatting>
  <conditionalFormatting sqref="B90:B1048576 B1:B7 B61:B70 B40:B56 B9 B72:B73 B58:B59 B37:B38 B16:B17 B11:B14 B19:B35 B78:B88 B75:B76">
    <cfRule type="duplicateValues" dxfId="2" priority="13"/>
    <cfRule type="duplicateValues" dxfId="1" priority="14"/>
  </conditionalFormatting>
  <conditionalFormatting sqref="E89:E1048576 E1:E7 E9:E12 E19:E38 E40:E59 E61:E83 E14:E17">
    <cfRule type="duplicateValues" dxfId="0" priority="4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0">
        <v>160</v>
      </c>
      <c r="C2" s="3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160 979 359 219 290                                                         </v>
      </c>
    </row>
    <row r="3" spans="2:6" ht="15.75" thickBot="1" x14ac:dyDescent="0.3">
      <c r="B3" s="31">
        <v>979</v>
      </c>
      <c r="C3" s="33" t="s">
        <v>17</v>
      </c>
    </row>
    <row r="4" spans="2:6" ht="15.75" thickBot="1" x14ac:dyDescent="0.3">
      <c r="B4" s="31">
        <v>359</v>
      </c>
      <c r="C4" s="33" t="s">
        <v>17</v>
      </c>
    </row>
    <row r="5" spans="2:6" ht="15.75" thickBot="1" x14ac:dyDescent="0.3">
      <c r="B5" s="31">
        <v>219</v>
      </c>
      <c r="C5" s="33" t="s">
        <v>17</v>
      </c>
    </row>
    <row r="6" spans="2:6" ht="15.75" thickBot="1" x14ac:dyDescent="0.3">
      <c r="B6" s="31">
        <v>290</v>
      </c>
      <c r="C6" s="33" t="s">
        <v>17</v>
      </c>
    </row>
    <row r="7" spans="2:6" ht="15.75" thickBot="1" x14ac:dyDescent="0.3">
      <c r="B7" s="31"/>
      <c r="C7" s="33" t="s">
        <v>17</v>
      </c>
    </row>
    <row r="8" spans="2:6" ht="15.75" thickBot="1" x14ac:dyDescent="0.3">
      <c r="B8" s="31"/>
      <c r="C8" s="33" t="s">
        <v>17</v>
      </c>
    </row>
    <row r="9" spans="2:6" ht="15.75" thickBot="1" x14ac:dyDescent="0.3">
      <c r="B9" s="31"/>
      <c r="C9" s="33" t="s">
        <v>17</v>
      </c>
    </row>
    <row r="10" spans="2:6" ht="15.75" thickBot="1" x14ac:dyDescent="0.3">
      <c r="B10" s="31"/>
      <c r="C10" s="33" t="s">
        <v>17</v>
      </c>
    </row>
    <row r="11" spans="2:6" ht="15.75" thickBot="1" x14ac:dyDescent="0.3">
      <c r="B11" s="31"/>
      <c r="C11" s="33" t="s">
        <v>17</v>
      </c>
    </row>
    <row r="12" spans="2:6" ht="15.75" thickBot="1" x14ac:dyDescent="0.3">
      <c r="B12" s="31"/>
      <c r="C12" s="33" t="s">
        <v>17</v>
      </c>
    </row>
    <row r="13" spans="2:6" ht="15.75" thickBot="1" x14ac:dyDescent="0.3">
      <c r="B13" s="31"/>
      <c r="C13" s="33" t="s">
        <v>17</v>
      </c>
    </row>
    <row r="14" spans="2:6" ht="15.75" thickBot="1" x14ac:dyDescent="0.3">
      <c r="B14" s="31"/>
      <c r="C14" s="33" t="s">
        <v>17</v>
      </c>
    </row>
    <row r="15" spans="2:6" ht="15.75" thickBot="1" x14ac:dyDescent="0.3">
      <c r="B15" s="31"/>
      <c r="C15" s="33" t="s">
        <v>17</v>
      </c>
    </row>
    <row r="16" spans="2:6" ht="15.75" thickBot="1" x14ac:dyDescent="0.3">
      <c r="B16" s="31"/>
      <c r="C16" s="33" t="s">
        <v>17</v>
      </c>
    </row>
    <row r="17" spans="2:3" ht="15.75" thickBot="1" x14ac:dyDescent="0.3">
      <c r="B17" s="31"/>
      <c r="C17" s="33" t="s">
        <v>17</v>
      </c>
    </row>
    <row r="18" spans="2:3" ht="15.75" thickBot="1" x14ac:dyDescent="0.3">
      <c r="B18" s="31"/>
      <c r="C18" s="33" t="s">
        <v>17</v>
      </c>
    </row>
    <row r="19" spans="2:3" ht="15.75" thickBot="1" x14ac:dyDescent="0.3">
      <c r="B19" s="31"/>
      <c r="C19" s="33" t="s">
        <v>17</v>
      </c>
    </row>
    <row r="20" spans="2:3" ht="15.75" thickBot="1" x14ac:dyDescent="0.3">
      <c r="B20" s="31"/>
      <c r="C20" s="33" t="s">
        <v>17</v>
      </c>
    </row>
    <row r="21" spans="2:3" ht="15.75" thickBot="1" x14ac:dyDescent="0.3">
      <c r="B21" s="31"/>
      <c r="C21" s="33" t="s">
        <v>17</v>
      </c>
    </row>
    <row r="22" spans="2:3" ht="15.75" thickBot="1" x14ac:dyDescent="0.3">
      <c r="B22" s="31"/>
      <c r="C22" s="33" t="s">
        <v>17</v>
      </c>
    </row>
    <row r="23" spans="2:3" ht="15.75" thickBot="1" x14ac:dyDescent="0.3">
      <c r="B23" s="31"/>
      <c r="C23" s="33" t="s">
        <v>17</v>
      </c>
    </row>
    <row r="24" spans="2:3" ht="15.75" thickBot="1" x14ac:dyDescent="0.3">
      <c r="B24" s="31"/>
      <c r="C24" s="33" t="s">
        <v>17</v>
      </c>
    </row>
    <row r="25" spans="2:3" ht="15.75" thickBot="1" x14ac:dyDescent="0.3">
      <c r="B25" s="31"/>
      <c r="C25" s="33" t="s">
        <v>17</v>
      </c>
    </row>
    <row r="26" spans="2:3" ht="15.75" thickBot="1" x14ac:dyDescent="0.3">
      <c r="B26" s="31"/>
      <c r="C26" s="33" t="s">
        <v>17</v>
      </c>
    </row>
    <row r="27" spans="2:3" ht="15.75" thickBot="1" x14ac:dyDescent="0.3">
      <c r="B27" s="31"/>
      <c r="C27" s="33" t="s">
        <v>17</v>
      </c>
    </row>
    <row r="28" spans="2:3" ht="15.75" thickBot="1" x14ac:dyDescent="0.3">
      <c r="B28" s="31"/>
      <c r="C28" s="33" t="s">
        <v>17</v>
      </c>
    </row>
    <row r="29" spans="2:3" ht="15.75" thickBot="1" x14ac:dyDescent="0.3">
      <c r="B29" s="31"/>
      <c r="C29" s="33" t="s">
        <v>17</v>
      </c>
    </row>
    <row r="30" spans="2:3" ht="15.75" thickBot="1" x14ac:dyDescent="0.3">
      <c r="B30" s="31"/>
      <c r="C30" s="33" t="s">
        <v>17</v>
      </c>
    </row>
    <row r="31" spans="2:3" ht="15.75" thickBot="1" x14ac:dyDescent="0.3">
      <c r="B31" s="31"/>
      <c r="C31" s="33" t="s">
        <v>17</v>
      </c>
    </row>
    <row r="32" spans="2:3" ht="15.75" thickBot="1" x14ac:dyDescent="0.3">
      <c r="B32" s="31"/>
      <c r="C32" s="33" t="s">
        <v>17</v>
      </c>
    </row>
    <row r="33" spans="2:3" ht="15.75" thickBot="1" x14ac:dyDescent="0.3">
      <c r="B33" s="31"/>
      <c r="C33" s="33" t="s">
        <v>17</v>
      </c>
    </row>
    <row r="34" spans="2:3" ht="15.75" thickBot="1" x14ac:dyDescent="0.3">
      <c r="B34" s="31"/>
      <c r="C34" s="33" t="s">
        <v>17</v>
      </c>
    </row>
    <row r="35" spans="2:3" ht="15.75" thickBot="1" x14ac:dyDescent="0.3">
      <c r="B35" s="31"/>
      <c r="C35" s="33" t="s">
        <v>17</v>
      </c>
    </row>
    <row r="36" spans="2:3" ht="15.75" thickBot="1" x14ac:dyDescent="0.3">
      <c r="B36" s="31"/>
      <c r="C36" s="33" t="s">
        <v>17</v>
      </c>
    </row>
    <row r="37" spans="2:3" ht="15.75" thickBot="1" x14ac:dyDescent="0.3">
      <c r="B37" s="31"/>
      <c r="C37" s="33" t="s">
        <v>17</v>
      </c>
    </row>
    <row r="38" spans="2:3" ht="15.75" thickBot="1" x14ac:dyDescent="0.3">
      <c r="B38" s="31"/>
      <c r="C38" s="33" t="s">
        <v>17</v>
      </c>
    </row>
    <row r="39" spans="2:3" ht="15.75" thickBot="1" x14ac:dyDescent="0.3">
      <c r="B39" s="31"/>
      <c r="C39" s="33" t="s">
        <v>17</v>
      </c>
    </row>
    <row r="40" spans="2:3" ht="15.75" thickBot="1" x14ac:dyDescent="0.3">
      <c r="B40" s="31"/>
      <c r="C40" s="33" t="s">
        <v>17</v>
      </c>
    </row>
    <row r="41" spans="2:3" ht="15.75" thickBot="1" x14ac:dyDescent="0.3">
      <c r="B41" s="31"/>
      <c r="C41" s="33" t="s">
        <v>17</v>
      </c>
    </row>
    <row r="42" spans="2:3" ht="15.75" thickBot="1" x14ac:dyDescent="0.3">
      <c r="B42" s="31"/>
      <c r="C42" s="33" t="s">
        <v>17</v>
      </c>
    </row>
    <row r="43" spans="2:3" ht="15.75" thickBot="1" x14ac:dyDescent="0.3">
      <c r="B43" s="31"/>
      <c r="C43" s="33" t="s">
        <v>17</v>
      </c>
    </row>
    <row r="44" spans="2:3" ht="15.75" thickBot="1" x14ac:dyDescent="0.3">
      <c r="B44" s="31"/>
      <c r="C44" s="33" t="s">
        <v>17</v>
      </c>
    </row>
    <row r="45" spans="2:3" ht="15.75" thickBot="1" x14ac:dyDescent="0.3">
      <c r="B45" s="31"/>
      <c r="C45" s="33" t="s">
        <v>17</v>
      </c>
    </row>
    <row r="46" spans="2:3" ht="15.75" thickBot="1" x14ac:dyDescent="0.3">
      <c r="B46" s="31"/>
      <c r="C46" s="33" t="s">
        <v>17</v>
      </c>
    </row>
    <row r="47" spans="2:3" ht="15.75" thickBot="1" x14ac:dyDescent="0.3">
      <c r="B47" s="31"/>
      <c r="C47" s="33" t="s">
        <v>17</v>
      </c>
    </row>
    <row r="48" spans="2:3" ht="15.75" thickBot="1" x14ac:dyDescent="0.3">
      <c r="B48" s="31"/>
      <c r="C48" s="33" t="s">
        <v>17</v>
      </c>
    </row>
    <row r="49" spans="2:5" ht="15.75" thickBot="1" x14ac:dyDescent="0.3">
      <c r="B49" s="31"/>
      <c r="C49" s="33" t="s">
        <v>17</v>
      </c>
    </row>
    <row r="50" spans="2:5" ht="15.75" thickBot="1" x14ac:dyDescent="0.3">
      <c r="B50" s="31"/>
      <c r="C50" s="33" t="s">
        <v>17</v>
      </c>
    </row>
    <row r="51" spans="2:5" ht="15.75" thickBot="1" x14ac:dyDescent="0.3">
      <c r="B51" s="31"/>
      <c r="C51" s="33" t="s">
        <v>17</v>
      </c>
    </row>
    <row r="52" spans="2:5" ht="15.75" thickBot="1" x14ac:dyDescent="0.3">
      <c r="B52" s="31"/>
      <c r="C52" s="33" t="s">
        <v>17</v>
      </c>
    </row>
    <row r="53" spans="2:5" ht="15.75" thickBot="1" x14ac:dyDescent="0.3">
      <c r="B53" s="31"/>
      <c r="C53" s="33" t="s">
        <v>17</v>
      </c>
    </row>
    <row r="54" spans="2:5" ht="15.75" thickBot="1" x14ac:dyDescent="0.3">
      <c r="B54" s="31"/>
      <c r="C54" s="33" t="s">
        <v>17</v>
      </c>
    </row>
    <row r="55" spans="2:5" ht="15.75" thickBot="1" x14ac:dyDescent="0.3">
      <c r="B55" s="31"/>
      <c r="C55" s="33" t="s">
        <v>17</v>
      </c>
    </row>
    <row r="56" spans="2:5" ht="15.75" thickBot="1" x14ac:dyDescent="0.3">
      <c r="B56" s="31">
        <v>235</v>
      </c>
      <c r="C56" s="33" t="s">
        <v>17</v>
      </c>
      <c r="E56">
        <v>3335895778</v>
      </c>
    </row>
    <row r="57" spans="2:5" ht="15.75" thickBot="1" x14ac:dyDescent="0.3">
      <c r="B57" s="31">
        <v>252</v>
      </c>
      <c r="C57" s="33" t="s">
        <v>17</v>
      </c>
      <c r="E57">
        <v>3335895779</v>
      </c>
    </row>
    <row r="58" spans="2:5" ht="15.75" thickBot="1" x14ac:dyDescent="0.3">
      <c r="B58" s="31">
        <v>525</v>
      </c>
      <c r="C58" s="33" t="s">
        <v>17</v>
      </c>
      <c r="E58">
        <v>3335895781</v>
      </c>
    </row>
    <row r="59" spans="2:5" ht="15.75" thickBot="1" x14ac:dyDescent="0.3">
      <c r="B59" s="31">
        <v>527</v>
      </c>
      <c r="C59" s="33" t="s">
        <v>17</v>
      </c>
      <c r="E59">
        <v>3335895782</v>
      </c>
    </row>
    <row r="60" spans="2:5" ht="15.75" thickBot="1" x14ac:dyDescent="0.3">
      <c r="B60" s="31">
        <v>744</v>
      </c>
      <c r="C60" s="33" t="s">
        <v>17</v>
      </c>
      <c r="E60">
        <v>3335895793</v>
      </c>
    </row>
    <row r="61" spans="2:5" ht="15.75" thickBot="1" x14ac:dyDescent="0.3">
      <c r="B61" s="31">
        <v>884</v>
      </c>
      <c r="C61" s="33" t="s">
        <v>17</v>
      </c>
      <c r="E61">
        <v>3335895800</v>
      </c>
    </row>
    <row r="62" spans="2:5" ht="15.75" thickBot="1" x14ac:dyDescent="0.3">
      <c r="B62" s="31"/>
      <c r="C62" s="33" t="s">
        <v>17</v>
      </c>
    </row>
    <row r="63" spans="2:5" ht="15.75" thickBot="1" x14ac:dyDescent="0.3">
      <c r="B63" s="31"/>
      <c r="C63" s="33" t="s">
        <v>17</v>
      </c>
    </row>
    <row r="64" spans="2:5" ht="15.75" thickBot="1" x14ac:dyDescent="0.3">
      <c r="B64" s="31"/>
      <c r="C64" s="33" t="s">
        <v>17</v>
      </c>
    </row>
    <row r="65" spans="2:5" ht="15.75" thickBot="1" x14ac:dyDescent="0.3">
      <c r="B65" s="31"/>
      <c r="C65" s="33" t="s">
        <v>17</v>
      </c>
    </row>
    <row r="66" spans="2:5" ht="15.75" thickBot="1" x14ac:dyDescent="0.3">
      <c r="B66" s="31"/>
      <c r="C66" s="33" t="s">
        <v>17</v>
      </c>
    </row>
    <row r="67" spans="2:5" ht="15.75" thickBot="1" x14ac:dyDescent="0.3">
      <c r="B67" s="31"/>
      <c r="C67" s="33" t="s">
        <v>17</v>
      </c>
    </row>
    <row r="68" spans="2:5" ht="15.75" thickBot="1" x14ac:dyDescent="0.3">
      <c r="B68" s="32"/>
      <c r="C68" s="34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29">
        <v>446</v>
      </c>
      <c r="C77" s="21" t="s">
        <v>17</v>
      </c>
      <c r="E77">
        <v>3335895780</v>
      </c>
    </row>
    <row r="78" spans="2:5" x14ac:dyDescent="0.25">
      <c r="B78" s="29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29">
        <v>227</v>
      </c>
      <c r="C111" s="21" t="s">
        <v>17</v>
      </c>
    </row>
    <row r="112" spans="2:3" x14ac:dyDescent="0.25">
      <c r="B112" s="29">
        <v>290</v>
      </c>
      <c r="C112" s="21" t="s">
        <v>17</v>
      </c>
    </row>
    <row r="113" spans="2:3" x14ac:dyDescent="0.25">
      <c r="B113" s="29">
        <v>296</v>
      </c>
      <c r="C113" s="21" t="s">
        <v>17</v>
      </c>
    </row>
    <row r="114" spans="2:3" x14ac:dyDescent="0.25">
      <c r="B114" s="29">
        <v>516</v>
      </c>
      <c r="C114" s="21" t="s">
        <v>17</v>
      </c>
    </row>
    <row r="115" spans="2:3" x14ac:dyDescent="0.25">
      <c r="B115" s="29">
        <v>641</v>
      </c>
      <c r="C115" s="21" t="s">
        <v>17</v>
      </c>
    </row>
    <row r="116" spans="2:3" x14ac:dyDescent="0.25">
      <c r="B116" s="29">
        <v>765</v>
      </c>
      <c r="C116" s="21" t="s">
        <v>17</v>
      </c>
    </row>
    <row r="117" spans="2:3" x14ac:dyDescent="0.25">
      <c r="B117" s="29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2021-05-24T09:46:47Z</dcterms:modified>
</cp:coreProperties>
</file>