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8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6" i="1" l="1"/>
  <c r="B176" i="1"/>
  <c r="B216" i="1"/>
  <c r="C210" i="1"/>
  <c r="C211" i="1"/>
  <c r="C212" i="1"/>
  <c r="A210" i="1"/>
  <c r="A211" i="1"/>
  <c r="A212" i="1"/>
  <c r="C208" i="1"/>
  <c r="C209" i="1"/>
  <c r="A208" i="1"/>
  <c r="A209" i="1"/>
  <c r="C207" i="1"/>
  <c r="C213" i="1"/>
  <c r="A207" i="1"/>
  <c r="A213" i="1"/>
  <c r="C205" i="1"/>
  <c r="C206" i="1"/>
  <c r="A205" i="1"/>
  <c r="A206" i="1"/>
  <c r="C154" i="1"/>
  <c r="A154" i="1"/>
  <c r="C198" i="1"/>
  <c r="C199" i="1"/>
  <c r="C200" i="1"/>
  <c r="A198" i="1"/>
  <c r="A199" i="1"/>
  <c r="A200" i="1"/>
  <c r="A201" i="1"/>
  <c r="B119" i="1"/>
  <c r="C109" i="1"/>
  <c r="C110" i="1"/>
  <c r="C111" i="1"/>
  <c r="C112" i="1"/>
  <c r="C113" i="1"/>
  <c r="C114" i="1"/>
  <c r="A109" i="1"/>
  <c r="A110" i="1"/>
  <c r="A111" i="1"/>
  <c r="A112" i="1"/>
  <c r="A113" i="1"/>
  <c r="A114" i="1"/>
  <c r="C168" i="1"/>
  <c r="C169" i="1"/>
  <c r="A168" i="1"/>
  <c r="C170" i="1"/>
  <c r="C171" i="1"/>
  <c r="A169" i="1"/>
  <c r="A170" i="1"/>
  <c r="A171" i="1"/>
  <c r="C182" i="1"/>
  <c r="C183" i="1"/>
  <c r="C184" i="1"/>
  <c r="A182" i="1"/>
  <c r="A183" i="1"/>
  <c r="A184" i="1"/>
  <c r="C196" i="1"/>
  <c r="C197" i="1"/>
  <c r="C201" i="1"/>
  <c r="C202" i="1"/>
  <c r="C203" i="1"/>
  <c r="C204" i="1"/>
  <c r="C214" i="1"/>
  <c r="C215" i="1"/>
  <c r="A196" i="1"/>
  <c r="A197" i="1"/>
  <c r="A202" i="1"/>
  <c r="A203" i="1"/>
  <c r="A204" i="1"/>
  <c r="A214" i="1"/>
  <c r="A215" i="1"/>
  <c r="C172" i="1"/>
  <c r="C173" i="1"/>
  <c r="C174" i="1"/>
  <c r="C175" i="1"/>
  <c r="A172" i="1"/>
  <c r="A173" i="1"/>
  <c r="A174" i="1"/>
  <c r="A175" i="1"/>
  <c r="C146" i="1"/>
  <c r="C147" i="1"/>
  <c r="C148" i="1"/>
  <c r="C149" i="1"/>
  <c r="C150" i="1"/>
  <c r="C151" i="1"/>
  <c r="C152" i="1"/>
  <c r="C153" i="1"/>
  <c r="C155" i="1"/>
  <c r="A146" i="1"/>
  <c r="A147" i="1"/>
  <c r="A148" i="1"/>
  <c r="A149" i="1"/>
  <c r="A150" i="1"/>
  <c r="A151" i="1"/>
  <c r="A152" i="1"/>
  <c r="A153" i="1"/>
  <c r="A155" i="1"/>
  <c r="B185" i="1" l="1"/>
  <c r="C136" i="1"/>
  <c r="C137" i="1"/>
  <c r="C138" i="1"/>
  <c r="C139" i="1"/>
  <c r="C140" i="1"/>
  <c r="C141" i="1"/>
  <c r="C142" i="1"/>
  <c r="A136" i="1"/>
  <c r="A137" i="1"/>
  <c r="A138" i="1"/>
  <c r="A139" i="1"/>
  <c r="A140" i="1"/>
  <c r="A141" i="1"/>
  <c r="A142" i="1"/>
  <c r="A164" i="1"/>
  <c r="A165" i="1"/>
  <c r="A166" i="1"/>
  <c r="A167" i="1"/>
  <c r="C163" i="1"/>
  <c r="C164" i="1"/>
  <c r="C165" i="1"/>
  <c r="C166" i="1"/>
  <c r="C167" i="1"/>
  <c r="A62" i="1" l="1"/>
  <c r="C62" i="1"/>
  <c r="A63" i="1"/>
  <c r="C63" i="1"/>
  <c r="A73" i="1"/>
  <c r="C73" i="1"/>
  <c r="A108" i="1"/>
  <c r="C108" i="1"/>
  <c r="C61" i="1"/>
  <c r="A61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145" i="1"/>
  <c r="C145" i="1"/>
  <c r="A94" i="1"/>
  <c r="C94" i="1"/>
  <c r="A98" i="1"/>
  <c r="C98" i="1"/>
  <c r="A144" i="1"/>
  <c r="C144" i="1"/>
  <c r="A86" i="1"/>
  <c r="C86" i="1"/>
  <c r="A87" i="1"/>
  <c r="C87" i="1"/>
  <c r="A88" i="1"/>
  <c r="C88" i="1"/>
  <c r="A89" i="1"/>
  <c r="C89" i="1"/>
  <c r="A90" i="1"/>
  <c r="C90" i="1"/>
  <c r="A91" i="1"/>
  <c r="C91" i="1"/>
  <c r="A195" i="1"/>
  <c r="C195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16" i="1"/>
  <c r="C16" i="1"/>
  <c r="A17" i="1"/>
  <c r="C17" i="1"/>
  <c r="A18" i="1"/>
  <c r="C18" i="1"/>
  <c r="A19" i="1"/>
  <c r="C19" i="1"/>
  <c r="A20" i="1"/>
  <c r="C20" i="1"/>
  <c r="A21" i="1"/>
  <c r="C21" i="1"/>
  <c r="A163" i="1"/>
  <c r="A93" i="1"/>
  <c r="C93" i="1"/>
  <c r="A100" i="1"/>
  <c r="C100" i="1"/>
  <c r="A135" i="1"/>
  <c r="C135" i="1"/>
  <c r="A143" i="1"/>
  <c r="C143" i="1"/>
  <c r="A107" i="1"/>
  <c r="C107" i="1"/>
  <c r="A103" i="1"/>
  <c r="C103" i="1"/>
  <c r="A104" i="1"/>
  <c r="C104" i="1"/>
  <c r="A105" i="1"/>
  <c r="C105" i="1"/>
  <c r="A85" i="1"/>
  <c r="C85" i="1"/>
  <c r="A92" i="1"/>
  <c r="C92" i="1"/>
  <c r="B127" i="1" l="1"/>
  <c r="C10" i="1"/>
  <c r="C11" i="1"/>
  <c r="C12" i="1"/>
  <c r="C13" i="1"/>
  <c r="C14" i="1"/>
  <c r="C15" i="1"/>
  <c r="A10" i="1"/>
  <c r="A11" i="1"/>
  <c r="A12" i="1"/>
  <c r="A13" i="1"/>
  <c r="A14" i="1"/>
  <c r="A15" i="1"/>
  <c r="C194" i="1"/>
  <c r="A194" i="1"/>
  <c r="C99" i="1"/>
  <c r="C134" i="1"/>
  <c r="C84" i="1"/>
  <c r="A99" i="1"/>
  <c r="A134" i="1"/>
  <c r="A84" i="1"/>
  <c r="C162" i="1"/>
  <c r="C101" i="1"/>
  <c r="A162" i="1"/>
  <c r="A101" i="1"/>
  <c r="C180" i="1"/>
  <c r="C181" i="1"/>
  <c r="C126" i="1"/>
  <c r="A180" i="1"/>
  <c r="A181" i="1"/>
  <c r="A126" i="1"/>
  <c r="C83" i="1" l="1"/>
  <c r="A83" i="1"/>
  <c r="C82" i="1"/>
  <c r="A82" i="1"/>
  <c r="C95" i="1"/>
  <c r="C96" i="1"/>
  <c r="A95" i="1"/>
  <c r="A96" i="1"/>
  <c r="C133" i="1"/>
  <c r="C77" i="1"/>
  <c r="A133" i="1"/>
  <c r="A77" i="1"/>
  <c r="C161" i="1" l="1"/>
  <c r="A161" i="1"/>
  <c r="C102" i="1"/>
  <c r="A102" i="1"/>
  <c r="C76" i="1"/>
  <c r="A76" i="1"/>
  <c r="C75" i="1"/>
  <c r="A75" i="1"/>
  <c r="C74" i="1"/>
  <c r="A74" i="1"/>
  <c r="C131" i="1"/>
  <c r="A131" i="1"/>
  <c r="C79" i="1"/>
  <c r="A79" i="1"/>
  <c r="C97" i="1"/>
  <c r="A97" i="1"/>
  <c r="C71" i="1" l="1"/>
  <c r="C72" i="1"/>
  <c r="C80" i="1"/>
  <c r="C81" i="1"/>
  <c r="C132" i="1"/>
  <c r="C78" i="1"/>
  <c r="A71" i="1"/>
  <c r="A72" i="1"/>
  <c r="A80" i="1"/>
  <c r="A81" i="1"/>
  <c r="A132" i="1"/>
  <c r="A78" i="1"/>
  <c r="C68" i="1"/>
  <c r="C69" i="1"/>
  <c r="C70" i="1"/>
  <c r="A68" i="1"/>
  <c r="A69" i="1"/>
  <c r="A70" i="1"/>
  <c r="A160" i="1" l="1"/>
  <c r="C160" i="1"/>
  <c r="A67" i="1"/>
  <c r="C67" i="1"/>
  <c r="A125" i="1" l="1"/>
  <c r="C125" i="1"/>
  <c r="C193" i="1" l="1"/>
  <c r="A193" i="1"/>
  <c r="C192" i="1"/>
  <c r="A192" i="1"/>
  <c r="C124" i="1"/>
  <c r="A124" i="1"/>
  <c r="C106" i="1"/>
  <c r="A106" i="1"/>
  <c r="A188" i="1"/>
  <c r="C66" i="1"/>
  <c r="A66" i="1"/>
  <c r="C65" i="1"/>
  <c r="A65" i="1"/>
  <c r="C64" i="1"/>
  <c r="A64" i="1"/>
  <c r="C123" i="1"/>
  <c r="A123" i="1"/>
  <c r="C9" i="1"/>
  <c r="A9" i="1"/>
  <c r="F2" i="3" l="1"/>
</calcChain>
</file>

<file path=xl/sharedStrings.xml><?xml version="1.0" encoding="utf-8"?>
<sst xmlns="http://schemas.openxmlformats.org/spreadsheetml/2006/main" count="1184" uniqueCount="101">
  <si>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</si>
  <si>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</si>
  <si>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</si>
  <si>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</si>
  <si>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</si>
  <si>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</si>
  <si>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</si>
  <si>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</si>
  <si>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</si>
  <si>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</si>
  <si>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</si>
  <si>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</si>
  <si>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</si>
  <si>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</si>
  <si>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</si>
  <si>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</si>
  <si>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</si>
  <si>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</si>
  <si>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</si>
  <si>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</si>
  <si>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</si>
  <si>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</si>
  <si>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</si>
  <si>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</si>
  <si>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</si>
  <si>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</si>
  <si>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3335901836 </t>
  </si>
  <si>
    <t>3335901843 </t>
  </si>
  <si>
    <t>3335901846 </t>
  </si>
  <si>
    <t>3335901878 </t>
  </si>
  <si>
    <t>3335901883 </t>
  </si>
  <si>
    <t>3335901895 </t>
  </si>
  <si>
    <t>3335901900 </t>
  </si>
  <si>
    <t>3335901906 </t>
  </si>
  <si>
    <t>3335901963 </t>
  </si>
  <si>
    <t>3335901920 </t>
  </si>
  <si>
    <t>3335902036 </t>
  </si>
  <si>
    <t>3335902035 </t>
  </si>
  <si>
    <t>3335902072 </t>
  </si>
  <si>
    <t>3335902085 </t>
  </si>
  <si>
    <t>3335902099 </t>
  </si>
  <si>
    <t>3335902106 </t>
  </si>
  <si>
    <t>3335902113 </t>
  </si>
  <si>
    <t>3335902115 </t>
  </si>
  <si>
    <t>3335902128 </t>
  </si>
  <si>
    <t>3335902137 </t>
  </si>
  <si>
    <t>3335902135 </t>
  </si>
  <si>
    <t>3335902129 </t>
  </si>
  <si>
    <t>3335902149 </t>
  </si>
  <si>
    <t>3335902153 </t>
  </si>
  <si>
    <t>3335902164 </t>
  </si>
  <si>
    <t>3335902160 </t>
  </si>
  <si>
    <t>3335902175 </t>
  </si>
  <si>
    <t>3335902244 </t>
  </si>
  <si>
    <t>3335902252 </t>
  </si>
  <si>
    <t>3335902260 </t>
  </si>
  <si>
    <t>3335902263 </t>
  </si>
  <si>
    <t>3335902268 </t>
  </si>
  <si>
    <t>3335902414 </t>
  </si>
  <si>
    <t>3335902418 </t>
  </si>
  <si>
    <t>3335902470 </t>
  </si>
  <si>
    <t>3335902481 </t>
  </si>
  <si>
    <t>3335902518 </t>
  </si>
  <si>
    <t>3335902520 </t>
  </si>
  <si>
    <t>3335902525 </t>
  </si>
  <si>
    <t>3335902540 </t>
  </si>
  <si>
    <t>3335902550 </t>
  </si>
  <si>
    <t>3335902555 </t>
  </si>
  <si>
    <t>3335902566 </t>
  </si>
  <si>
    <t>3335902714 </t>
  </si>
  <si>
    <t>3335902724 </t>
  </si>
  <si>
    <t>3335902736 </t>
  </si>
  <si>
    <t>3335902748 </t>
  </si>
  <si>
    <t>3335902754 </t>
  </si>
  <si>
    <t>3335902761 </t>
  </si>
  <si>
    <t>3335902763 </t>
  </si>
  <si>
    <t>3335902766 </t>
  </si>
  <si>
    <t>3335902769 </t>
  </si>
  <si>
    <t>3335902776 </t>
  </si>
  <si>
    <t>3335902781 </t>
  </si>
  <si>
    <t>3335902786 </t>
  </si>
  <si>
    <t>3335902788 </t>
  </si>
  <si>
    <t>3335902844 </t>
  </si>
  <si>
    <t>3335902864 </t>
  </si>
  <si>
    <t>3335902860 </t>
  </si>
  <si>
    <t>3335903157</t>
  </si>
  <si>
    <t>3335903154</t>
  </si>
  <si>
    <t>3335903153</t>
  </si>
  <si>
    <t>3335903152</t>
  </si>
  <si>
    <t>3335903151</t>
  </si>
  <si>
    <t>3335903150</t>
  </si>
  <si>
    <t>3335903149</t>
  </si>
  <si>
    <t>3335903148</t>
  </si>
  <si>
    <t>3335903143</t>
  </si>
  <si>
    <t>3335903141</t>
  </si>
  <si>
    <t>3335903139</t>
  </si>
  <si>
    <t>3335903138</t>
  </si>
  <si>
    <t>3335903134</t>
  </si>
  <si>
    <t>3335903133</t>
  </si>
  <si>
    <t>3335903112</t>
  </si>
  <si>
    <t>3335903099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</si>
</sst>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tabSelected="1" zoomScaleNormal="100" workbookViewId="0">
      <selection activeCell="F110" sqref="F110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5" t="s">
        <v>1</v>
      </c>
      <c r="B1" s="56"/>
      <c r="C1" s="56"/>
      <c r="D1" s="56"/>
      <c r="E1" s="57"/>
    </row>
    <row r="2" spans="1:5" ht="25.5" customHeight="1" x14ac:dyDescent="0.25">
      <c r="A2" s="58" t="s">
        <v>0</v>
      </c>
      <c r="B2" s="59"/>
      <c r="C2" s="59"/>
      <c r="D2" s="59"/>
      <c r="E2" s="6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44375.25</v>
      </c>
      <c r="C4" s="1"/>
      <c r="D4" s="1"/>
      <c r="E4" s="11"/>
    </row>
    <row r="5" spans="1:5" ht="18.75" thickBot="1" x14ac:dyDescent="0.3">
      <c r="A5" s="7" t="s">
        <v>3</v>
      </c>
      <c r="B5" s="9">
        <v>44375.708333333336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61" t="s">
        <v>4</v>
      </c>
      <c r="B7" s="62"/>
      <c r="C7" s="62"/>
      <c r="D7" s="62"/>
      <c r="E7" s="6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ESTE</v>
      </c>
      <c r="B9" s="35">
        <v>609</v>
      </c>
      <c r="C9" s="25" t="str">
        <f>VLOOKUP(B9,'[1]LISTADO ATM'!$A$2:$B$822,2,0)</f>
        <v xml:space="preserve">ATM S/M Jumbo (San Pedro) </v>
      </c>
      <c r="D9" s="16" t="s">
        <v>24</v>
      </c>
      <c r="E9" s="36">
        <v>3335901012</v>
      </c>
    </row>
    <row r="10" spans="1:5" ht="18" x14ac:dyDescent="0.25">
      <c r="A10" s="19" t="str">
        <f>VLOOKUP(B10,'[1]LISTADO ATM'!$A$2:$C$822,3,0)</f>
        <v>SUR</v>
      </c>
      <c r="B10" s="35">
        <v>781</v>
      </c>
      <c r="C10" s="25" t="str">
        <f>VLOOKUP(B10,'[1]LISTADO ATM'!$A$2:$B$822,2,0)</f>
        <v xml:space="preserve">ATM Estación Isla Barahona </v>
      </c>
      <c r="D10" s="16" t="s">
        <v>24</v>
      </c>
      <c r="E10" s="27">
        <v>3335901329</v>
      </c>
    </row>
    <row r="11" spans="1:5" ht="18" x14ac:dyDescent="0.25">
      <c r="A11" s="19" t="str">
        <f>VLOOKUP(B11,'[1]LISTADO ATM'!$A$2:$C$822,3,0)</f>
        <v>DISTRITO NACIONAL</v>
      </c>
      <c r="B11" s="35">
        <v>551</v>
      </c>
      <c r="C11" s="25" t="str">
        <f>VLOOKUP(B11,'[1]LISTADO ATM'!$A$2:$B$822,2,0)</f>
        <v xml:space="preserve">ATM Oficina Padre Castellanos </v>
      </c>
      <c r="D11" s="16" t="s">
        <v>24</v>
      </c>
      <c r="E11" s="27">
        <v>3335901611</v>
      </c>
    </row>
    <row r="12" spans="1:5" ht="18" x14ac:dyDescent="0.25">
      <c r="A12" s="19" t="str">
        <f>VLOOKUP(B12,'[1]LISTADO ATM'!$A$2:$C$822,3,0)</f>
        <v>NORTE</v>
      </c>
      <c r="B12" s="35">
        <v>144</v>
      </c>
      <c r="C12" s="25" t="str">
        <f>VLOOKUP(B12,'[1]LISTADO ATM'!$A$2:$B$822,2,0)</f>
        <v xml:space="preserve">ATM Oficina Villa Altagracia </v>
      </c>
      <c r="D12" s="16" t="s">
        <v>24</v>
      </c>
      <c r="E12" s="27">
        <v>3335901723</v>
      </c>
    </row>
    <row r="13" spans="1:5" ht="18" x14ac:dyDescent="0.25">
      <c r="A13" s="19" t="str">
        <f>VLOOKUP(B13,'[1]LISTADO ATM'!$A$2:$C$822,3,0)</f>
        <v>NORTE</v>
      </c>
      <c r="B13" s="35">
        <v>774</v>
      </c>
      <c r="C13" s="25" t="str">
        <f>VLOOKUP(B13,'[1]LISTADO ATM'!$A$2:$B$822,2,0)</f>
        <v xml:space="preserve">ATM Oficina Montecristi </v>
      </c>
      <c r="D13" s="16" t="s">
        <v>24</v>
      </c>
      <c r="E13" s="27">
        <v>3335901792</v>
      </c>
    </row>
    <row r="14" spans="1:5" ht="18" x14ac:dyDescent="0.25">
      <c r="A14" s="19" t="str">
        <f>VLOOKUP(B14,'[1]LISTADO ATM'!$A$2:$C$822,3,0)</f>
        <v>NORTE</v>
      </c>
      <c r="B14" s="35">
        <v>606</v>
      </c>
      <c r="C14" s="25" t="str">
        <f>VLOOKUP(B14,'[1]LISTADO ATM'!$A$2:$B$822,2,0)</f>
        <v xml:space="preserve">ATM UNP Manolo Tavarez Justo </v>
      </c>
      <c r="D14" s="16" t="s">
        <v>24</v>
      </c>
      <c r="E14" s="27">
        <v>3335901791</v>
      </c>
    </row>
    <row r="15" spans="1:5" ht="18" x14ac:dyDescent="0.25">
      <c r="A15" s="19" t="str">
        <f>VLOOKUP(B15,'[1]LISTADO ATM'!$A$2:$C$822,3,0)</f>
        <v>ESTE</v>
      </c>
      <c r="B15" s="35">
        <v>117</v>
      </c>
      <c r="C15" s="25" t="str">
        <f>VLOOKUP(B15,'[1]LISTADO ATM'!$A$2:$B$822,2,0)</f>
        <v xml:space="preserve">ATM Oficina El Seybo </v>
      </c>
      <c r="D15" s="16" t="s">
        <v>24</v>
      </c>
      <c r="E15" s="27">
        <v>3335901789</v>
      </c>
    </row>
    <row r="16" spans="1:5" ht="18" x14ac:dyDescent="0.25">
      <c r="A16" s="19" t="str">
        <f>VLOOKUP(B16,'[1]LISTADO ATM'!$A$2:$C$822,3,0)</f>
        <v>NORTE</v>
      </c>
      <c r="B16" s="35">
        <v>731</v>
      </c>
      <c r="C16" s="25" t="str">
        <f>VLOOKUP(B16,'[1]LISTADO ATM'!$A$2:$B$822,2,0)</f>
        <v xml:space="preserve">ATM UNP Villa González </v>
      </c>
      <c r="D16" s="16" t="s">
        <v>24</v>
      </c>
      <c r="E16" s="27">
        <v>3335901769</v>
      </c>
    </row>
    <row r="17" spans="1:5" ht="18" x14ac:dyDescent="0.25">
      <c r="A17" s="19" t="str">
        <f>VLOOKUP(B17,'[1]LISTADO ATM'!$A$2:$C$822,3,0)</f>
        <v>SUR</v>
      </c>
      <c r="B17" s="35">
        <v>44</v>
      </c>
      <c r="C17" s="25" t="str">
        <f>VLOOKUP(B17,'[1]LISTADO ATM'!$A$2:$B$822,2,0)</f>
        <v xml:space="preserve">ATM Oficina Pedernales </v>
      </c>
      <c r="D17" s="16" t="s">
        <v>24</v>
      </c>
      <c r="E17" s="27">
        <v>3335901671</v>
      </c>
    </row>
    <row r="18" spans="1:5" ht="18" x14ac:dyDescent="0.25">
      <c r="A18" s="19" t="str">
        <f>VLOOKUP(B18,'[1]LISTADO ATM'!$A$2:$C$822,3,0)</f>
        <v>SUR</v>
      </c>
      <c r="B18" s="35">
        <v>870</v>
      </c>
      <c r="C18" s="25" t="str">
        <f>VLOOKUP(B18,'[1]LISTADO ATM'!$A$2:$B$822,2,0)</f>
        <v xml:space="preserve">ATM Willbes Dominicana (Barahona) </v>
      </c>
      <c r="D18" s="16" t="s">
        <v>24</v>
      </c>
      <c r="E18" s="27">
        <v>3335901559</v>
      </c>
    </row>
    <row r="19" spans="1:5" ht="18" x14ac:dyDescent="0.25">
      <c r="A19" s="19" t="str">
        <f>VLOOKUP(B19,'[1]LISTADO ATM'!$A$2:$C$822,3,0)</f>
        <v>NORTE</v>
      </c>
      <c r="B19" s="35">
        <v>965</v>
      </c>
      <c r="C19" s="25" t="str">
        <f>VLOOKUP(B19,'[1]LISTADO ATM'!$A$2:$B$822,2,0)</f>
        <v xml:space="preserve">ATM S/M La Fuente FUN (Santiago) </v>
      </c>
      <c r="D19" s="16" t="s">
        <v>24</v>
      </c>
      <c r="E19" s="27">
        <v>3335901605</v>
      </c>
    </row>
    <row r="20" spans="1:5" ht="18" x14ac:dyDescent="0.25">
      <c r="A20" s="19" t="str">
        <f>VLOOKUP(B20,'[1]LISTADO ATM'!$A$2:$C$822,3,0)</f>
        <v>NORTE</v>
      </c>
      <c r="B20" s="35">
        <v>119</v>
      </c>
      <c r="C20" s="25" t="str">
        <f>VLOOKUP(B20,'[1]LISTADO ATM'!$A$2:$B$822,2,0)</f>
        <v>ATM Oficina La Barranquita</v>
      </c>
      <c r="D20" s="16" t="s">
        <v>24</v>
      </c>
      <c r="E20" s="27">
        <v>3335901635</v>
      </c>
    </row>
    <row r="21" spans="1:5" ht="18" x14ac:dyDescent="0.25">
      <c r="A21" s="19" t="str">
        <f>VLOOKUP(B21,'[1]LISTADO ATM'!$A$2:$C$822,3,0)</f>
        <v>DISTRITO NACIONAL</v>
      </c>
      <c r="B21" s="35">
        <v>784</v>
      </c>
      <c r="C21" s="25" t="str">
        <f>VLOOKUP(B21,'[1]LISTADO ATM'!$A$2:$B$822,2,0)</f>
        <v xml:space="preserve">ATM Tribunal Superior Electoral </v>
      </c>
      <c r="D21" s="16" t="s">
        <v>24</v>
      </c>
      <c r="E21" s="27">
        <v>3335901401</v>
      </c>
    </row>
    <row r="22" spans="1:5" ht="18" x14ac:dyDescent="0.25">
      <c r="A22" s="19" t="str">
        <f>VLOOKUP(B22,'[1]LISTADO ATM'!$A$2:$C$822,3,0)</f>
        <v>SUR</v>
      </c>
      <c r="B22" s="35">
        <v>182</v>
      </c>
      <c r="C22" s="25" t="str">
        <f>VLOOKUP(B22,'[1]LISTADO ATM'!$A$2:$B$822,2,0)</f>
        <v xml:space="preserve">ATM Barahona Comb </v>
      </c>
      <c r="D22" s="16" t="s">
        <v>24</v>
      </c>
      <c r="E22" s="27">
        <v>3335901814</v>
      </c>
    </row>
    <row r="23" spans="1:5" ht="18" x14ac:dyDescent="0.25">
      <c r="A23" s="19" t="str">
        <f>VLOOKUP(B23,'[1]LISTADO ATM'!$A$2:$C$822,3,0)</f>
        <v>NORTE</v>
      </c>
      <c r="B23" s="35">
        <v>350</v>
      </c>
      <c r="C23" s="25" t="str">
        <f>VLOOKUP(B23,'[1]LISTADO ATM'!$A$2:$B$822,2,0)</f>
        <v xml:space="preserve">ATM Oficina Villa Tapia </v>
      </c>
      <c r="D23" s="16" t="s">
        <v>24</v>
      </c>
      <c r="E23" s="27" t="s">
        <v>28</v>
      </c>
    </row>
    <row r="24" spans="1:5" ht="18" x14ac:dyDescent="0.25">
      <c r="A24" s="19" t="str">
        <f>VLOOKUP(B24,'[1]LISTADO ATM'!$A$2:$C$822,3,0)</f>
        <v>DISTRITO NACIONAL</v>
      </c>
      <c r="B24" s="35">
        <v>461</v>
      </c>
      <c r="C24" s="25" t="str">
        <f>VLOOKUP(B24,'[1]LISTADO ATM'!$A$2:$B$822,2,0)</f>
        <v xml:space="preserve">ATM Autobanco Sarasota I </v>
      </c>
      <c r="D24" s="16" t="s">
        <v>24</v>
      </c>
      <c r="E24" s="27">
        <v>3335902169</v>
      </c>
    </row>
    <row r="25" spans="1:5" ht="18" x14ac:dyDescent="0.25">
      <c r="A25" s="19" t="str">
        <f>VLOOKUP(B25,'[1]LISTADO ATM'!$A$2:$C$822,3,0)</f>
        <v>NORTE</v>
      </c>
      <c r="B25" s="35">
        <v>654</v>
      </c>
      <c r="C25" s="25" t="str">
        <f>VLOOKUP(B25,'[1]LISTADO ATM'!$A$2:$B$822,2,0)</f>
        <v>ATM Autoservicio S/M Jumbo Puerto Plata</v>
      </c>
      <c r="D25" s="16" t="s">
        <v>24</v>
      </c>
      <c r="E25" s="27" t="s">
        <v>52</v>
      </c>
    </row>
    <row r="26" spans="1:5" ht="18" x14ac:dyDescent="0.25">
      <c r="A26" s="19" t="str">
        <f>VLOOKUP(B26,'[1]LISTADO ATM'!$A$2:$C$822,3,0)</f>
        <v>NORTE</v>
      </c>
      <c r="B26" s="35">
        <v>716</v>
      </c>
      <c r="C26" s="25" t="str">
        <f>VLOOKUP(B26,'[1]LISTADO ATM'!$A$2:$B$822,2,0)</f>
        <v xml:space="preserve">ATM Oficina Zona Franca (Santiago) </v>
      </c>
      <c r="D26" s="16" t="s">
        <v>24</v>
      </c>
      <c r="E26" s="27">
        <v>3335901795</v>
      </c>
    </row>
    <row r="27" spans="1:5" ht="18" x14ac:dyDescent="0.25">
      <c r="A27" s="19" t="str">
        <f>VLOOKUP(B27,'[1]LISTADO ATM'!$A$2:$C$822,3,0)</f>
        <v>ESTE</v>
      </c>
      <c r="B27" s="35">
        <v>293</v>
      </c>
      <c r="C27" s="25" t="str">
        <f>VLOOKUP(B27,'[1]LISTADO ATM'!$A$2:$B$822,2,0)</f>
        <v xml:space="preserve">ATM S/M Nueva Visión (San Pedro) </v>
      </c>
      <c r="D27" s="16" t="s">
        <v>24</v>
      </c>
      <c r="E27" s="36" t="s">
        <v>45</v>
      </c>
    </row>
    <row r="28" spans="1:5" ht="18" x14ac:dyDescent="0.25">
      <c r="A28" s="19" t="str">
        <f>VLOOKUP(B28,'[1]LISTADO ATM'!$A$2:$C$822,3,0)</f>
        <v>NORTE</v>
      </c>
      <c r="B28" s="35">
        <v>888</v>
      </c>
      <c r="C28" s="25" t="str">
        <f>VLOOKUP(B28,'[1]LISTADO ATM'!$A$2:$B$822,2,0)</f>
        <v>ATM Oficina galeria 56 II (SFM)</v>
      </c>
      <c r="D28" s="16" t="s">
        <v>24</v>
      </c>
      <c r="E28" s="36" t="s">
        <v>41</v>
      </c>
    </row>
    <row r="29" spans="1:5" ht="18" x14ac:dyDescent="0.25">
      <c r="A29" s="19" t="str">
        <f>VLOOKUP(B29,'[1]LISTADO ATM'!$A$2:$C$822,3,0)</f>
        <v>DISTRITO NACIONAL</v>
      </c>
      <c r="B29" s="35">
        <v>267</v>
      </c>
      <c r="C29" s="25" t="str">
        <f>VLOOKUP(B29,'[1]LISTADO ATM'!$A$2:$B$822,2,0)</f>
        <v xml:space="preserve">ATM Centro de Caja México </v>
      </c>
      <c r="D29" s="16" t="s">
        <v>24</v>
      </c>
      <c r="E29" s="36" t="s">
        <v>36</v>
      </c>
    </row>
    <row r="30" spans="1:5" ht="18" x14ac:dyDescent="0.25">
      <c r="A30" s="19" t="str">
        <f>VLOOKUP(B30,'[1]LISTADO ATM'!$A$2:$C$822,3,0)</f>
        <v>DISTRITO NACIONAL</v>
      </c>
      <c r="B30" s="35">
        <v>813</v>
      </c>
      <c r="C30" s="25" t="str">
        <f>VLOOKUP(B30,'[1]LISTADO ATM'!$A$2:$B$822,2,0)</f>
        <v>ATM Oficina Occidental Mall</v>
      </c>
      <c r="D30" s="16" t="s">
        <v>24</v>
      </c>
      <c r="E30" s="36" t="s">
        <v>29</v>
      </c>
    </row>
    <row r="31" spans="1:5" ht="18" x14ac:dyDescent="0.25">
      <c r="A31" s="19" t="str">
        <f>VLOOKUP(B31,'[1]LISTADO ATM'!$A$2:$C$822,3,0)</f>
        <v>DISTRITO NACIONAL</v>
      </c>
      <c r="B31" s="35">
        <v>911</v>
      </c>
      <c r="C31" s="25" t="str">
        <f>VLOOKUP(B31,'[1]LISTADO ATM'!$A$2:$B$822,2,0)</f>
        <v xml:space="preserve">ATM Oficina Venezuela II </v>
      </c>
      <c r="D31" s="16" t="s">
        <v>24</v>
      </c>
      <c r="E31" s="36">
        <v>3335901084</v>
      </c>
    </row>
    <row r="32" spans="1:5" ht="18" x14ac:dyDescent="0.25">
      <c r="A32" s="19" t="str">
        <f>VLOOKUP(B32,'[1]LISTADO ATM'!$A$2:$C$822,3,0)</f>
        <v>DISTRITO NACIONAL</v>
      </c>
      <c r="B32" s="35">
        <v>931</v>
      </c>
      <c r="C32" s="25" t="str">
        <f>VLOOKUP(B32,'[1]LISTADO ATM'!$A$2:$B$822,2,0)</f>
        <v xml:space="preserve">ATM Autobanco Luperón I </v>
      </c>
      <c r="D32" s="16" t="s">
        <v>24</v>
      </c>
      <c r="E32" s="36">
        <v>3335901580</v>
      </c>
    </row>
    <row r="33" spans="1:5" ht="18" x14ac:dyDescent="0.25">
      <c r="A33" s="19" t="str">
        <f>VLOOKUP(B33,'[1]LISTADO ATM'!$A$2:$C$822,3,0)</f>
        <v>DISTRITO NACIONAL</v>
      </c>
      <c r="B33" s="35">
        <v>735</v>
      </c>
      <c r="C33" s="25" t="str">
        <f>VLOOKUP(B33,'[1]LISTADO ATM'!$A$2:$B$822,2,0)</f>
        <v xml:space="preserve">ATM Oficina Independencia II  </v>
      </c>
      <c r="D33" s="16" t="s">
        <v>24</v>
      </c>
      <c r="E33" s="27">
        <v>3335901616</v>
      </c>
    </row>
    <row r="34" spans="1:5" ht="18" x14ac:dyDescent="0.25">
      <c r="A34" s="19" t="str">
        <f>VLOOKUP(B34,'[1]LISTADO ATM'!$A$2:$C$822,3,0)</f>
        <v>DISTRITO NACIONAL</v>
      </c>
      <c r="B34" s="35">
        <v>568</v>
      </c>
      <c r="C34" s="25" t="str">
        <f>VLOOKUP(B34,'[1]LISTADO ATM'!$A$2:$B$822,2,0)</f>
        <v xml:space="preserve">ATM Ministerio de Educación </v>
      </c>
      <c r="D34" s="16" t="s">
        <v>24</v>
      </c>
      <c r="E34" s="27">
        <v>3335901406</v>
      </c>
    </row>
    <row r="35" spans="1:5" ht="18" x14ac:dyDescent="0.25">
      <c r="A35" s="19" t="str">
        <f>VLOOKUP(B35,'[1]LISTADO ATM'!$A$2:$C$822,3,0)</f>
        <v>DISTRITO NACIONAL</v>
      </c>
      <c r="B35" s="35">
        <v>435</v>
      </c>
      <c r="C35" s="25" t="str">
        <f>VLOOKUP(B35,'[1]LISTADO ATM'!$A$2:$B$822,2,0)</f>
        <v xml:space="preserve">ATM Autobanco Torre I </v>
      </c>
      <c r="D35" s="16" t="s">
        <v>24</v>
      </c>
      <c r="E35" s="36">
        <v>3335901596</v>
      </c>
    </row>
    <row r="36" spans="1:5" ht="18" x14ac:dyDescent="0.25">
      <c r="A36" s="19" t="str">
        <f>VLOOKUP(B36,'[1]LISTADO ATM'!$A$2:$C$822,3,0)</f>
        <v>SUR</v>
      </c>
      <c r="B36" s="35">
        <v>249</v>
      </c>
      <c r="C36" s="25" t="str">
        <f>VLOOKUP(B36,'[1]LISTADO ATM'!$A$2:$B$822,2,0)</f>
        <v xml:space="preserve">ATM Banco Agrícola Neiba </v>
      </c>
      <c r="D36" s="16" t="s">
        <v>24</v>
      </c>
      <c r="E36" s="36">
        <v>3335901534</v>
      </c>
    </row>
    <row r="37" spans="1:5" ht="18" x14ac:dyDescent="0.25">
      <c r="A37" s="19" t="str">
        <f>VLOOKUP(B37,'[1]LISTADO ATM'!$A$2:$C$822,3,0)</f>
        <v>SUR</v>
      </c>
      <c r="B37" s="35">
        <v>995</v>
      </c>
      <c r="C37" s="25" t="str">
        <f>VLOOKUP(B37,'[1]LISTADO ATM'!$A$2:$B$822,2,0)</f>
        <v xml:space="preserve">ATM Oficina San Cristobal III (Lobby) </v>
      </c>
      <c r="D37" s="16" t="s">
        <v>24</v>
      </c>
      <c r="E37" s="36" t="s">
        <v>42</v>
      </c>
    </row>
    <row r="38" spans="1:5" ht="18" x14ac:dyDescent="0.25">
      <c r="A38" s="19" t="str">
        <f>VLOOKUP(B38,'[1]LISTADO ATM'!$A$2:$C$822,3,0)</f>
        <v>DISTRITO NACIONAL</v>
      </c>
      <c r="B38" s="35">
        <v>152</v>
      </c>
      <c r="C38" s="25" t="str">
        <f>VLOOKUP(B38,'[1]LISTADO ATM'!$A$2:$B$822,2,0)</f>
        <v xml:space="preserve">ATM Kiosco Megacentro II </v>
      </c>
      <c r="D38" s="16" t="s">
        <v>24</v>
      </c>
      <c r="E38" s="36" t="s">
        <v>46</v>
      </c>
    </row>
    <row r="39" spans="1:5" ht="18" x14ac:dyDescent="0.25">
      <c r="A39" s="19" t="str">
        <f>VLOOKUP(B39,'[1]LISTADO ATM'!$A$2:$C$822,3,0)</f>
        <v>DISTRITO NACIONAL</v>
      </c>
      <c r="B39" s="35">
        <v>566</v>
      </c>
      <c r="C39" s="25" t="str">
        <f>VLOOKUP(B39,'[1]LISTADO ATM'!$A$2:$B$822,2,0)</f>
        <v xml:space="preserve">ATM Hiper Olé Aut. Duarte </v>
      </c>
      <c r="D39" s="16" t="s">
        <v>24</v>
      </c>
      <c r="E39" s="36" t="s">
        <v>66</v>
      </c>
    </row>
    <row r="40" spans="1:5" ht="18" x14ac:dyDescent="0.25">
      <c r="A40" s="19" t="str">
        <f>VLOOKUP(B40,'[1]LISTADO ATM'!$A$2:$C$822,3,0)</f>
        <v>SUR</v>
      </c>
      <c r="B40" s="35">
        <v>33</v>
      </c>
      <c r="C40" s="25" t="str">
        <f>VLOOKUP(B40,'[1]LISTADO ATM'!$A$2:$B$822,2,0)</f>
        <v xml:space="preserve">ATM UNP Juan de Herrera </v>
      </c>
      <c r="D40" s="16" t="s">
        <v>24</v>
      </c>
      <c r="E40" s="36">
        <v>3335901816</v>
      </c>
    </row>
    <row r="41" spans="1:5" ht="18" x14ac:dyDescent="0.25">
      <c r="A41" s="19" t="str">
        <f>VLOOKUP(B41,'[1]LISTADO ATM'!$A$2:$C$822,3,0)</f>
        <v>DISTRITO NACIONAL</v>
      </c>
      <c r="B41" s="35">
        <v>499</v>
      </c>
      <c r="C41" s="25" t="str">
        <f>VLOOKUP(B41,'[1]LISTADO ATM'!$A$2:$B$822,2,0)</f>
        <v xml:space="preserve">ATM Estación Sunix Tiradentes </v>
      </c>
      <c r="D41" s="16" t="s">
        <v>24</v>
      </c>
      <c r="E41" s="36">
        <v>3335901815</v>
      </c>
    </row>
    <row r="42" spans="1:5" ht="18" x14ac:dyDescent="0.25">
      <c r="A42" s="19" t="str">
        <f>VLOOKUP(B42,'[1]LISTADO ATM'!$A$2:$C$822,3,0)</f>
        <v>DISTRITO NACIONAL</v>
      </c>
      <c r="B42" s="35">
        <v>302</v>
      </c>
      <c r="C42" s="25" t="str">
        <f>VLOOKUP(B42,'[1]LISTADO ATM'!$A$2:$B$822,2,0)</f>
        <v xml:space="preserve">ATM S/M Aprezio Los Mameyes  </v>
      </c>
      <c r="D42" s="16" t="s">
        <v>24</v>
      </c>
      <c r="E42" s="36">
        <v>3335901812</v>
      </c>
    </row>
    <row r="43" spans="1:5" ht="18" x14ac:dyDescent="0.25">
      <c r="A43" s="19" t="str">
        <f>VLOOKUP(B43,'[1]LISTADO ATM'!$A$2:$C$822,3,0)</f>
        <v>NORTE</v>
      </c>
      <c r="B43" s="35">
        <v>808</v>
      </c>
      <c r="C43" s="25" t="str">
        <f>VLOOKUP(B43,'[1]LISTADO ATM'!$A$2:$B$822,2,0)</f>
        <v xml:space="preserve">ATM Oficina Castillo </v>
      </c>
      <c r="D43" s="16" t="s">
        <v>24</v>
      </c>
      <c r="E43" s="36">
        <v>3335901776</v>
      </c>
    </row>
    <row r="44" spans="1:5" ht="18" x14ac:dyDescent="0.25">
      <c r="A44" s="19" t="str">
        <f>VLOOKUP(B44,'[1]LISTADO ATM'!$A$2:$C$822,3,0)</f>
        <v>DISTRITO NACIONAL</v>
      </c>
      <c r="B44" s="35">
        <v>571</v>
      </c>
      <c r="C44" s="25" t="str">
        <f>VLOOKUP(B44,'[1]LISTADO ATM'!$A$2:$B$822,2,0)</f>
        <v xml:space="preserve">ATM Hospital Central FF. AA. </v>
      </c>
      <c r="D44" s="16" t="s">
        <v>24</v>
      </c>
      <c r="E44" s="36">
        <v>3335901767</v>
      </c>
    </row>
    <row r="45" spans="1:5" ht="18" x14ac:dyDescent="0.25">
      <c r="A45" s="19" t="str">
        <f>VLOOKUP(B45,'[1]LISTADO ATM'!$A$2:$C$822,3,0)</f>
        <v>NORTE</v>
      </c>
      <c r="B45" s="35">
        <v>763</v>
      </c>
      <c r="C45" s="25" t="str">
        <f>VLOOKUP(B45,'[1]LISTADO ATM'!$A$2:$B$822,2,0)</f>
        <v xml:space="preserve">ATM UNP Montellano </v>
      </c>
      <c r="D45" s="16" t="s">
        <v>24</v>
      </c>
      <c r="E45" s="27" t="s">
        <v>39</v>
      </c>
    </row>
    <row r="46" spans="1:5" ht="18" x14ac:dyDescent="0.25">
      <c r="A46" s="19" t="str">
        <f>VLOOKUP(B46,'[1]LISTADO ATM'!$A$2:$C$822,3,0)</f>
        <v>DISTRITO NACIONAL</v>
      </c>
      <c r="B46" s="35">
        <v>690</v>
      </c>
      <c r="C46" s="25" t="str">
        <f>VLOOKUP(B46,'[1]LISTADO ATM'!$A$2:$B$822,2,0)</f>
        <v>ATM Eco Petroleo Esperanza</v>
      </c>
      <c r="D46" s="16" t="s">
        <v>24</v>
      </c>
      <c r="E46" s="27" t="s">
        <v>40</v>
      </c>
    </row>
    <row r="47" spans="1:5" ht="18" x14ac:dyDescent="0.25">
      <c r="A47" s="19" t="str">
        <f>VLOOKUP(B47,'[1]LISTADO ATM'!$A$2:$C$822,3,0)</f>
        <v>DISTRITO NACIONAL</v>
      </c>
      <c r="B47" s="35">
        <v>377</v>
      </c>
      <c r="C47" s="25" t="str">
        <f>VLOOKUP(B47,'[1]LISTADO ATM'!$A$2:$B$822,2,0)</f>
        <v>ATM Estación del Metro Eduardo Brito</v>
      </c>
      <c r="D47" s="16" t="s">
        <v>24</v>
      </c>
      <c r="E47" s="27" t="s">
        <v>50</v>
      </c>
    </row>
    <row r="48" spans="1:5" ht="18" x14ac:dyDescent="0.25">
      <c r="A48" s="19" t="str">
        <f>VLOOKUP(B48,'[1]LISTADO ATM'!$A$2:$C$822,3,0)</f>
        <v>DISTRITO NACIONAL</v>
      </c>
      <c r="B48" s="35">
        <v>744</v>
      </c>
      <c r="C48" s="25" t="str">
        <f>VLOOKUP(B48,'[1]LISTADO ATM'!$A$2:$B$822,2,0)</f>
        <v xml:space="preserve">ATM Multicentro La Sirena Venezuela </v>
      </c>
      <c r="D48" s="16" t="s">
        <v>24</v>
      </c>
      <c r="E48" s="27">
        <v>3335902411</v>
      </c>
    </row>
    <row r="49" spans="1:5" ht="18" x14ac:dyDescent="0.25">
      <c r="A49" s="19" t="str">
        <f>VLOOKUP(B49,'[1]LISTADO ATM'!$A$2:$C$822,3,0)</f>
        <v>SUR</v>
      </c>
      <c r="B49" s="35">
        <v>615</v>
      </c>
      <c r="C49" s="25" t="str">
        <f>VLOOKUP(B49,'[1]LISTADO ATM'!$A$2:$B$822,2,0)</f>
        <v xml:space="preserve">ATM Estación Sunix Cabral (Barahona) </v>
      </c>
      <c r="D49" s="16" t="s">
        <v>24</v>
      </c>
      <c r="E49" s="27" t="s">
        <v>64</v>
      </c>
    </row>
    <row r="50" spans="1:5" ht="18" x14ac:dyDescent="0.25">
      <c r="A50" s="19" t="str">
        <f>VLOOKUP(B50,'[1]LISTADO ATM'!$A$2:$C$822,3,0)</f>
        <v>NORTE</v>
      </c>
      <c r="B50" s="35">
        <v>22</v>
      </c>
      <c r="C50" s="25" t="str">
        <f>VLOOKUP(B50,'[1]LISTADO ATM'!$A$2:$B$822,2,0)</f>
        <v>ATM S/M Olimpico (Santiago)</v>
      </c>
      <c r="D50" s="16" t="s">
        <v>24</v>
      </c>
      <c r="E50" s="27" t="s">
        <v>65</v>
      </c>
    </row>
    <row r="51" spans="1:5" ht="18" x14ac:dyDescent="0.25">
      <c r="A51" s="19" t="str">
        <f>VLOOKUP(B51,'[1]LISTADO ATM'!$A$2:$C$822,3,0)</f>
        <v>NORTE</v>
      </c>
      <c r="B51" s="35">
        <v>851</v>
      </c>
      <c r="C51" s="25" t="str">
        <f>VLOOKUP(B51,'[1]LISTADO ATM'!$A$2:$B$822,2,0)</f>
        <v xml:space="preserve">ATM Hospital Vinicio Calventi </v>
      </c>
      <c r="D51" s="16" t="s">
        <v>24</v>
      </c>
      <c r="E51" s="27" t="s">
        <v>68</v>
      </c>
    </row>
    <row r="52" spans="1:5" ht="18" x14ac:dyDescent="0.25">
      <c r="A52" s="19" t="str">
        <f>VLOOKUP(B52,'[1]LISTADO ATM'!$A$2:$C$822,3,0)</f>
        <v>ESTE</v>
      </c>
      <c r="B52" s="35">
        <v>366</v>
      </c>
      <c r="C52" s="25" t="str">
        <f>VLOOKUP(B52,'[1]LISTADO ATM'!$A$2:$B$822,2,0)</f>
        <v>ATM Oficina Boulevard (Higuey) II</v>
      </c>
      <c r="D52" s="16" t="s">
        <v>24</v>
      </c>
      <c r="E52" s="27" t="s">
        <v>69</v>
      </c>
    </row>
    <row r="53" spans="1:5" ht="18" x14ac:dyDescent="0.25">
      <c r="A53" s="19" t="str">
        <f>VLOOKUP(B53,'[1]LISTADO ATM'!$A$2:$C$822,3,0)</f>
        <v>NORTE</v>
      </c>
      <c r="B53" s="35">
        <v>304</v>
      </c>
      <c r="C53" s="25" t="str">
        <f>VLOOKUP(B53,'[1]LISTADO ATM'!$A$2:$B$822,2,0)</f>
        <v xml:space="preserve">ATM Multicentro La Sirena Estrella Sadhala </v>
      </c>
      <c r="D53" s="16" t="s">
        <v>24</v>
      </c>
      <c r="E53" s="27" t="s">
        <v>60</v>
      </c>
    </row>
    <row r="54" spans="1:5" ht="18" x14ac:dyDescent="0.25">
      <c r="A54" s="19" t="str">
        <f>VLOOKUP(B54,'[1]LISTADO ATM'!$A$2:$C$822,3,0)</f>
        <v>DISTRITO NACIONAL</v>
      </c>
      <c r="B54" s="35">
        <v>507</v>
      </c>
      <c r="C54" s="25" t="str">
        <f>VLOOKUP(B54,'[1]LISTADO ATM'!$A$2:$B$822,2,0)</f>
        <v>ATM Estación Sigma Boca Chica</v>
      </c>
      <c r="D54" s="16" t="s">
        <v>24</v>
      </c>
      <c r="E54" s="27" t="s">
        <v>58</v>
      </c>
    </row>
    <row r="55" spans="1:5" ht="18" x14ac:dyDescent="0.25">
      <c r="A55" s="19" t="str">
        <f>VLOOKUP(B55,'[1]LISTADO ATM'!$A$2:$C$822,3,0)</f>
        <v>DISTRITO NACIONAL</v>
      </c>
      <c r="B55" s="35">
        <v>983</v>
      </c>
      <c r="C55" s="25" t="str">
        <f>VLOOKUP(B55,'[1]LISTADO ATM'!$A$2:$B$822,2,0)</f>
        <v xml:space="preserve">ATM Bravo República de Colombia </v>
      </c>
      <c r="D55" s="16" t="s">
        <v>24</v>
      </c>
      <c r="E55" s="27" t="s">
        <v>43</v>
      </c>
    </row>
    <row r="56" spans="1:5" ht="18" x14ac:dyDescent="0.25">
      <c r="A56" s="19" t="str">
        <f>VLOOKUP(B56,'[1]LISTADO ATM'!$A$2:$C$822,3,0)</f>
        <v>NORTE</v>
      </c>
      <c r="B56" s="35">
        <v>737</v>
      </c>
      <c r="C56" s="25" t="str">
        <f>VLOOKUP(B56,'[1]LISTADO ATM'!$A$2:$B$822,2,0)</f>
        <v xml:space="preserve">ATM UNP Cabarete (Puerto Plata) </v>
      </c>
      <c r="D56" s="16" t="s">
        <v>24</v>
      </c>
      <c r="E56" s="27" t="s">
        <v>33</v>
      </c>
    </row>
    <row r="57" spans="1:5" ht="18" x14ac:dyDescent="0.25">
      <c r="A57" s="19" t="str">
        <f>VLOOKUP(B57,'[1]LISTADO ATM'!$A$2:$C$822,3,0)</f>
        <v>DISTRITO NACIONAL</v>
      </c>
      <c r="B57" s="35">
        <v>162</v>
      </c>
      <c r="C57" s="25" t="str">
        <f>VLOOKUP(B57,'[1]LISTADO ATM'!$A$2:$B$822,2,0)</f>
        <v xml:space="preserve">ATM Oficina Tiradentes I </v>
      </c>
      <c r="D57" s="16" t="s">
        <v>24</v>
      </c>
      <c r="E57" s="27" t="s">
        <v>32</v>
      </c>
    </row>
    <row r="58" spans="1:5" ht="18" x14ac:dyDescent="0.25">
      <c r="A58" s="19" t="str">
        <f>VLOOKUP(B58,'[1]LISTADO ATM'!$A$2:$C$822,3,0)</f>
        <v>NORTE</v>
      </c>
      <c r="B58" s="35">
        <v>760</v>
      </c>
      <c r="C58" s="25" t="str">
        <f>VLOOKUP(B58,'[1]LISTADO ATM'!$A$2:$B$822,2,0)</f>
        <v xml:space="preserve">ATM UNP Cruce Guayacanes (Mao) </v>
      </c>
      <c r="D58" s="16" t="s">
        <v>24</v>
      </c>
      <c r="E58" s="27" t="s">
        <v>31</v>
      </c>
    </row>
    <row r="59" spans="1:5" ht="18" x14ac:dyDescent="0.25">
      <c r="A59" s="19" t="str">
        <f>VLOOKUP(B59,'[1]LISTADO ATM'!$A$2:$C$822,3,0)</f>
        <v>DISTRITO NACIONAL</v>
      </c>
      <c r="B59" s="35">
        <v>26</v>
      </c>
      <c r="C59" s="25" t="str">
        <f>VLOOKUP(B59,'[1]LISTADO ATM'!$A$2:$B$822,2,0)</f>
        <v>ATM S/M Jumbo San Isidro</v>
      </c>
      <c r="D59" s="16" t="s">
        <v>24</v>
      </c>
      <c r="E59" s="27" t="s">
        <v>26</v>
      </c>
    </row>
    <row r="60" spans="1:5" ht="18" x14ac:dyDescent="0.25">
      <c r="A60" s="19" t="str">
        <f>VLOOKUP(B60,'[1]LISTADO ATM'!$A$2:$C$822,3,0)</f>
        <v>SUR</v>
      </c>
      <c r="B60" s="35">
        <v>592</v>
      </c>
      <c r="C60" s="25" t="str">
        <f>VLOOKUP(B60,'[1]LISTADO ATM'!$A$2:$B$822,2,0)</f>
        <v xml:space="preserve">ATM Centro de Caja San Cristóbal I </v>
      </c>
      <c r="D60" s="16" t="s">
        <v>24</v>
      </c>
      <c r="E60" s="27">
        <v>3335901810</v>
      </c>
    </row>
    <row r="61" spans="1:5" ht="18" x14ac:dyDescent="0.25">
      <c r="A61" s="19" t="str">
        <f>VLOOKUP(B61,'[1]LISTADO ATM'!$A$2:$C$822,3,0)</f>
        <v>ESTE</v>
      </c>
      <c r="B61" s="35">
        <v>963</v>
      </c>
      <c r="C61" s="25" t="str">
        <f>VLOOKUP(B61,'[1]LISTADO ATM'!$A$2:$B$822,2,0)</f>
        <v xml:space="preserve">ATM Multiplaza La Romana </v>
      </c>
      <c r="D61" s="16" t="s">
        <v>24</v>
      </c>
      <c r="E61" s="27">
        <v>3335901794</v>
      </c>
    </row>
    <row r="62" spans="1:5" ht="18" x14ac:dyDescent="0.25">
      <c r="A62" s="19" t="str">
        <f>VLOOKUP(B62,'[1]LISTADO ATM'!$A$2:$C$822,3,0)</f>
        <v>SUR</v>
      </c>
      <c r="B62" s="35">
        <v>968</v>
      </c>
      <c r="C62" s="25" t="str">
        <f>VLOOKUP(B62,'[1]LISTADO ATM'!$A$2:$B$822,2,0)</f>
        <v xml:space="preserve">ATM UNP Mercado Baní </v>
      </c>
      <c r="D62" s="16" t="s">
        <v>24</v>
      </c>
      <c r="E62" s="36">
        <v>3335901813</v>
      </c>
    </row>
    <row r="63" spans="1:5" ht="18" x14ac:dyDescent="0.25">
      <c r="A63" s="19" t="str">
        <f>VLOOKUP(B63,'[1]LISTADO ATM'!$A$2:$C$822,3,0)</f>
        <v>NORTE</v>
      </c>
      <c r="B63" s="35">
        <v>638</v>
      </c>
      <c r="C63" s="25" t="str">
        <f>VLOOKUP(B63,'[1]LISTADO ATM'!$A$2:$B$822,2,0)</f>
        <v xml:space="preserve">ATM S/M Yoma </v>
      </c>
      <c r="D63" s="16" t="s">
        <v>24</v>
      </c>
      <c r="E63" s="36" t="s">
        <v>38</v>
      </c>
    </row>
    <row r="64" spans="1:5" ht="18" x14ac:dyDescent="0.25">
      <c r="A64" s="22" t="str">
        <f>VLOOKUP(B64,'[1]LISTADO ATM'!$A$2:$C$822,3,0)</f>
        <v>SUR</v>
      </c>
      <c r="B64" s="22">
        <v>403</v>
      </c>
      <c r="C64" s="22" t="str">
        <f>VLOOKUP(B64,'[1]LISTADO ATM'!$A$2:$B$822,2,0)</f>
        <v xml:space="preserve">ATM Oficina Vicente Noble </v>
      </c>
      <c r="D64" s="16" t="s">
        <v>24</v>
      </c>
      <c r="E64" s="27">
        <v>3335900347</v>
      </c>
    </row>
    <row r="65" spans="1:5" ht="18" x14ac:dyDescent="0.25">
      <c r="A65" s="22" t="str">
        <f>VLOOKUP(B65,'[1]LISTADO ATM'!$A$2:$C$822,3,0)</f>
        <v>SUR</v>
      </c>
      <c r="B65" s="22">
        <v>677</v>
      </c>
      <c r="C65" s="22" t="str">
        <f>VLOOKUP(B65,'[1]LISTADO ATM'!$A$2:$B$822,2,0)</f>
        <v>ATM PBG Villa Jaragua</v>
      </c>
      <c r="D65" s="16" t="s">
        <v>24</v>
      </c>
      <c r="E65" s="27">
        <v>3335900349</v>
      </c>
    </row>
    <row r="66" spans="1:5" ht="18" x14ac:dyDescent="0.25">
      <c r="A66" s="22" t="str">
        <f>VLOOKUP(B66,'[1]LISTADO ATM'!$A$2:$C$822,3,0)</f>
        <v>DISTRITO NACIONAL</v>
      </c>
      <c r="B66" s="22">
        <v>527</v>
      </c>
      <c r="C66" s="22" t="str">
        <f>VLOOKUP(B66,'[1]LISTADO ATM'!$A$2:$B$822,2,0)</f>
        <v>ATM Oficina Zona Oriental II</v>
      </c>
      <c r="D66" s="16" t="s">
        <v>24</v>
      </c>
      <c r="E66" s="27">
        <v>3335900351</v>
      </c>
    </row>
    <row r="67" spans="1:5" ht="18" x14ac:dyDescent="0.25">
      <c r="A67" s="22" t="str">
        <f>VLOOKUP(B67,'[1]LISTADO ATM'!$A$2:$C$822,3,0)</f>
        <v>DISTRITO NACIONAL</v>
      </c>
      <c r="B67" s="22">
        <v>642</v>
      </c>
      <c r="C67" s="22" t="str">
        <f>VLOOKUP(B67,'[1]LISTADO ATM'!$A$2:$B$822,2,0)</f>
        <v xml:space="preserve">ATM OMSA Sto. Dgo. </v>
      </c>
      <c r="D67" s="16" t="s">
        <v>24</v>
      </c>
      <c r="E67" s="27">
        <v>3335901003</v>
      </c>
    </row>
    <row r="68" spans="1:5" ht="18" x14ac:dyDescent="0.25">
      <c r="A68" s="22" t="str">
        <f>VLOOKUP(B68,'[1]LISTADO ATM'!$A$2:$C$822,3,0)</f>
        <v>NORTE</v>
      </c>
      <c r="B68" s="22">
        <v>91</v>
      </c>
      <c r="C68" s="22" t="str">
        <f>VLOOKUP(B68,'[1]LISTADO ATM'!$A$2:$B$822,2,0)</f>
        <v xml:space="preserve">ATM UNP Villa Isabela </v>
      </c>
      <c r="D68" s="16" t="s">
        <v>24</v>
      </c>
      <c r="E68" s="27">
        <v>3335901632</v>
      </c>
    </row>
    <row r="69" spans="1:5" ht="18" x14ac:dyDescent="0.25">
      <c r="A69" s="22" t="str">
        <f>VLOOKUP(B69,'[1]LISTADO ATM'!$A$2:$C$822,3,0)</f>
        <v>NORTE</v>
      </c>
      <c r="B69" s="22">
        <v>63</v>
      </c>
      <c r="C69" s="22" t="str">
        <f>VLOOKUP(B69,'[1]LISTADO ATM'!$A$2:$B$822,2,0)</f>
        <v xml:space="preserve">ATM Oficina Villa Vásquez (Montecristi) </v>
      </c>
      <c r="D69" s="16" t="s">
        <v>24</v>
      </c>
      <c r="E69" s="27">
        <v>3335901630</v>
      </c>
    </row>
    <row r="70" spans="1:5" ht="18" x14ac:dyDescent="0.25">
      <c r="A70" s="22" t="str">
        <f>VLOOKUP(B70,'[1]LISTADO ATM'!$A$2:$C$822,3,0)</f>
        <v>DISTRITO NACIONAL</v>
      </c>
      <c r="B70" s="22">
        <v>147</v>
      </c>
      <c r="C70" s="22" t="str">
        <f>VLOOKUP(B70,'[1]LISTADO ATM'!$A$2:$B$822,2,0)</f>
        <v xml:space="preserve">ATM Kiosco Megacentro I </v>
      </c>
      <c r="D70" s="16" t="s">
        <v>24</v>
      </c>
      <c r="E70" s="27">
        <v>3335901625</v>
      </c>
    </row>
    <row r="71" spans="1:5" ht="18" x14ac:dyDescent="0.25">
      <c r="A71" s="22" t="str">
        <f>VLOOKUP(B71,'[1]LISTADO ATM'!$A$2:$C$822,3,0)</f>
        <v>ESTE</v>
      </c>
      <c r="B71" s="22">
        <v>631</v>
      </c>
      <c r="C71" s="22" t="str">
        <f>VLOOKUP(B71,'[1]LISTADO ATM'!$A$2:$B$822,2,0)</f>
        <v xml:space="preserve">ATM ASOCODEQUI (San Pedro) </v>
      </c>
      <c r="D71" s="16" t="s">
        <v>24</v>
      </c>
      <c r="E71" s="27">
        <v>3335901623</v>
      </c>
    </row>
    <row r="72" spans="1:5" ht="18" x14ac:dyDescent="0.25">
      <c r="A72" s="22" t="str">
        <f>VLOOKUP(B72,'[1]LISTADO ATM'!$A$2:$C$822,3,0)</f>
        <v>DISTRITO NACIONAL</v>
      </c>
      <c r="B72" s="22">
        <v>354</v>
      </c>
      <c r="C72" s="22" t="str">
        <f>VLOOKUP(B72,'[1]LISTADO ATM'!$A$2:$B$822,2,0)</f>
        <v xml:space="preserve">ATM Oficina Núñez de Cáceres II </v>
      </c>
      <c r="D72" s="16" t="s">
        <v>24</v>
      </c>
      <c r="E72" s="27">
        <v>3335901621</v>
      </c>
    </row>
    <row r="73" spans="1:5" ht="18" x14ac:dyDescent="0.25">
      <c r="A73" s="19" t="str">
        <f>VLOOKUP(B73,'[1]LISTADO ATM'!$A$2:$C$822,3,0)</f>
        <v>NORTE</v>
      </c>
      <c r="B73" s="35">
        <v>411</v>
      </c>
      <c r="C73" s="25" t="str">
        <f>VLOOKUP(B73,'[1]LISTADO ATM'!$A$2:$B$822,2,0)</f>
        <v xml:space="preserve">ATM UNP Piedra Blanca </v>
      </c>
      <c r="D73" s="16" t="s">
        <v>24</v>
      </c>
      <c r="E73" s="36" t="s">
        <v>55</v>
      </c>
    </row>
    <row r="74" spans="1:5" ht="18" x14ac:dyDescent="0.25">
      <c r="A74" s="22" t="str">
        <f>VLOOKUP(B74,'[1]LISTADO ATM'!$A$2:$C$822,3,0)</f>
        <v>ESTE</v>
      </c>
      <c r="B74" s="22">
        <v>742</v>
      </c>
      <c r="C74" s="22" t="str">
        <f>VLOOKUP(B74,'[1]LISTADO ATM'!$A$2:$B$822,2,0)</f>
        <v xml:space="preserve">ATM Oficina Plaza del Rey (La Romana) </v>
      </c>
      <c r="D74" s="16" t="s">
        <v>24</v>
      </c>
      <c r="E74" s="27">
        <v>3335901609</v>
      </c>
    </row>
    <row r="75" spans="1:5" ht="18" x14ac:dyDescent="0.25">
      <c r="A75" s="22" t="str">
        <f>VLOOKUP(B75,'[1]LISTADO ATM'!$A$2:$C$822,3,0)</f>
        <v>DISTRITO NACIONAL</v>
      </c>
      <c r="B75" s="22">
        <v>335</v>
      </c>
      <c r="C75" s="22" t="str">
        <f>VLOOKUP(B75,'[1]LISTADO ATM'!$A$2:$B$822,2,0)</f>
        <v>ATM Edificio Aster</v>
      </c>
      <c r="D75" s="16" t="s">
        <v>24</v>
      </c>
      <c r="E75" s="27">
        <v>3335901584</v>
      </c>
    </row>
    <row r="76" spans="1:5" ht="18" x14ac:dyDescent="0.25">
      <c r="A76" s="22" t="str">
        <f>VLOOKUP(B76,'[1]LISTADO ATM'!$A$2:$C$822,3,0)</f>
        <v>DISTRITO NACIONAL</v>
      </c>
      <c r="B76" s="22">
        <v>721</v>
      </c>
      <c r="C76" s="22" t="str">
        <f>VLOOKUP(B76,'[1]LISTADO ATM'!$A$2:$B$822,2,0)</f>
        <v xml:space="preserve">ATM Oficina Charles de Gaulle II </v>
      </c>
      <c r="D76" s="16" t="s">
        <v>24</v>
      </c>
      <c r="E76" s="27">
        <v>3335901572</v>
      </c>
    </row>
    <row r="77" spans="1:5" ht="18" x14ac:dyDescent="0.25">
      <c r="A77" s="22" t="str">
        <f>VLOOKUP(B77,'[1]LISTADO ATM'!$A$2:$C$822,3,0)</f>
        <v>NORTE</v>
      </c>
      <c r="B77" s="22">
        <v>396</v>
      </c>
      <c r="C77" s="22" t="str">
        <f>VLOOKUP(B77,'[1]LISTADO ATM'!$A$2:$B$822,2,0)</f>
        <v xml:space="preserve">ATM Oficina Plaza Ulloa (La Fuente) </v>
      </c>
      <c r="D77" s="16" t="s">
        <v>24</v>
      </c>
      <c r="E77" s="27">
        <v>3335901787</v>
      </c>
    </row>
    <row r="78" spans="1:5" ht="18" x14ac:dyDescent="0.25">
      <c r="A78" s="22" t="str">
        <f>VLOOKUP(B78,'[1]LISTADO ATM'!$A$2:$C$822,3,0)</f>
        <v>DISTRITO NACIONAL</v>
      </c>
      <c r="B78" s="22">
        <v>540</v>
      </c>
      <c r="C78" s="22" t="str">
        <f>VLOOKUP(B78,'[1]LISTADO ATM'!$A$2:$B$822,2,0)</f>
        <v xml:space="preserve">ATM Autoservicio Sambil I </v>
      </c>
      <c r="D78" s="16" t="s">
        <v>24</v>
      </c>
      <c r="E78" s="27">
        <v>3335901768</v>
      </c>
    </row>
    <row r="79" spans="1:5" ht="18" x14ac:dyDescent="0.25">
      <c r="A79" s="22" t="str">
        <f>VLOOKUP(B79,'[1]LISTADO ATM'!$A$2:$C$822,3,0)</f>
        <v>DISTRITO NACIONAL</v>
      </c>
      <c r="B79" s="22">
        <v>406</v>
      </c>
      <c r="C79" s="22" t="str">
        <f>VLOOKUP(B79,'[1]LISTADO ATM'!$A$2:$B$822,2,0)</f>
        <v xml:space="preserve">ATM UNP Plaza Lama Máximo Gómez </v>
      </c>
      <c r="D79" s="16" t="s">
        <v>24</v>
      </c>
      <c r="E79" s="27">
        <v>3335901711</v>
      </c>
    </row>
    <row r="80" spans="1:5" ht="18" x14ac:dyDescent="0.25">
      <c r="A80" s="22" t="str">
        <f>VLOOKUP(B80,'[1]LISTADO ATM'!$A$2:$C$822,3,0)</f>
        <v>DISTRITO NACIONAL</v>
      </c>
      <c r="B80" s="22">
        <v>698</v>
      </c>
      <c r="C80" s="22" t="str">
        <f>VLOOKUP(B80,'[1]LISTADO ATM'!$A$2:$B$822,2,0)</f>
        <v>ATM Parador Bellamar</v>
      </c>
      <c r="D80" s="16" t="s">
        <v>24</v>
      </c>
      <c r="E80" s="27">
        <v>3335901763</v>
      </c>
    </row>
    <row r="81" spans="1:5" ht="18" x14ac:dyDescent="0.25">
      <c r="A81" s="22" t="str">
        <f>VLOOKUP(B81,'[1]LISTADO ATM'!$A$2:$C$822,3,0)</f>
        <v>DISTRITO NACIONAL</v>
      </c>
      <c r="B81" s="22">
        <v>416</v>
      </c>
      <c r="C81" s="22" t="str">
        <f>VLOOKUP(B81,'[1]LISTADO ATM'!$A$2:$B$822,2,0)</f>
        <v xml:space="preserve">ATM Autobanco San Martín II </v>
      </c>
      <c r="D81" s="16" t="s">
        <v>24</v>
      </c>
      <c r="E81" s="27">
        <v>3335901764</v>
      </c>
    </row>
    <row r="82" spans="1:5" ht="18" x14ac:dyDescent="0.25">
      <c r="A82" s="22" t="str">
        <f>VLOOKUP(B82,'[1]LISTADO ATM'!$A$2:$C$822,3,0)</f>
        <v>NORTE</v>
      </c>
      <c r="B82" s="22">
        <v>991</v>
      </c>
      <c r="C82" s="22" t="str">
        <f>VLOOKUP(B82,'[1]LISTADO ATM'!$A$2:$B$822,2,0)</f>
        <v xml:space="preserve">ATM UNP Las Matas de Santa Cruz </v>
      </c>
      <c r="D82" s="16" t="s">
        <v>24</v>
      </c>
      <c r="E82" s="27">
        <v>3335901788</v>
      </c>
    </row>
    <row r="83" spans="1:5" ht="18" x14ac:dyDescent="0.25">
      <c r="A83" s="22" t="str">
        <f>VLOOKUP(B83,'[1]LISTADO ATM'!$A$2:$C$822,3,0)</f>
        <v>NORTE</v>
      </c>
      <c r="B83" s="22">
        <v>950</v>
      </c>
      <c r="C83" s="22" t="str">
        <f>VLOOKUP(B83,'[1]LISTADO ATM'!$A$2:$B$822,2,0)</f>
        <v xml:space="preserve">ATM Oficina Monterrico </v>
      </c>
      <c r="D83" s="16" t="s">
        <v>24</v>
      </c>
      <c r="E83" s="27">
        <v>3335901793</v>
      </c>
    </row>
    <row r="84" spans="1:5" ht="18" x14ac:dyDescent="0.25">
      <c r="A84" s="22" t="str">
        <f>VLOOKUP(B84,'[1]LISTADO ATM'!$A$2:$C$822,3,0)</f>
        <v>DISTRITO NACIONAL</v>
      </c>
      <c r="B84" s="22">
        <v>415</v>
      </c>
      <c r="C84" s="22" t="str">
        <f>VLOOKUP(B84,'[1]LISTADO ATM'!$A$2:$B$822,2,0)</f>
        <v xml:space="preserve">ATM Autobanco San Martín I </v>
      </c>
      <c r="D84" s="16" t="s">
        <v>24</v>
      </c>
      <c r="E84" s="27" t="s">
        <v>37</v>
      </c>
    </row>
    <row r="85" spans="1:5" ht="18" x14ac:dyDescent="0.25">
      <c r="A85" s="22" t="str">
        <f>VLOOKUP(B85,'[1]LISTADO ATM'!$A$2:$C$822,3,0)</f>
        <v>NORTE</v>
      </c>
      <c r="B85" s="22">
        <v>635</v>
      </c>
      <c r="C85" s="22" t="str">
        <f>VLOOKUP(B85,'[1]LISTADO ATM'!$A$2:$B$822,2,0)</f>
        <v xml:space="preserve">ATM Zona Franca Tamboril </v>
      </c>
      <c r="D85" s="16" t="s">
        <v>24</v>
      </c>
      <c r="E85" s="27" t="s">
        <v>47</v>
      </c>
    </row>
    <row r="86" spans="1:5" ht="18" x14ac:dyDescent="0.25">
      <c r="A86" s="22" t="str">
        <f>VLOOKUP(B86,'[1]LISTADO ATM'!$A$2:$C$822,3,0)</f>
        <v>DISTRITO NACIONAL</v>
      </c>
      <c r="B86" s="22">
        <v>791</v>
      </c>
      <c r="C86" s="22" t="str">
        <f>VLOOKUP(B86,'[1]LISTADO ATM'!$A$2:$B$822,2,0)</f>
        <v xml:space="preserve">ATM Oficina Sans Soucí </v>
      </c>
      <c r="D86" s="16" t="s">
        <v>24</v>
      </c>
      <c r="E86" s="27" t="s">
        <v>72</v>
      </c>
    </row>
    <row r="87" spans="1:5" ht="18" x14ac:dyDescent="0.25">
      <c r="A87" s="22" t="str">
        <f>VLOOKUP(B87,'[1]LISTADO ATM'!$A$2:$C$822,3,0)</f>
        <v>SUR</v>
      </c>
      <c r="B87" s="22">
        <v>537</v>
      </c>
      <c r="C87" s="22" t="str">
        <f>VLOOKUP(B87,'[1]LISTADO ATM'!$A$2:$B$822,2,0)</f>
        <v xml:space="preserve">ATM Estación Texaco Enriquillo (Barahona) </v>
      </c>
      <c r="D87" s="16" t="s">
        <v>24</v>
      </c>
      <c r="E87" s="27" t="s">
        <v>74</v>
      </c>
    </row>
    <row r="88" spans="1:5" ht="18" x14ac:dyDescent="0.25">
      <c r="A88" s="22" t="str">
        <f>VLOOKUP(B88,'[1]LISTADO ATM'!$A$2:$C$822,3,0)</f>
        <v>DISTRITO NACIONAL</v>
      </c>
      <c r="B88" s="22">
        <v>414</v>
      </c>
      <c r="C88" s="22" t="str">
        <f>VLOOKUP(B88,'[1]LISTADO ATM'!$A$2:$B$822,2,0)</f>
        <v>ATM Villa Francisca II</v>
      </c>
      <c r="D88" s="16" t="s">
        <v>24</v>
      </c>
      <c r="E88" s="27" t="s">
        <v>75</v>
      </c>
    </row>
    <row r="89" spans="1:5" ht="18" x14ac:dyDescent="0.25">
      <c r="A89" s="22" t="str">
        <f>VLOOKUP(B89,'[1]LISTADO ATM'!$A$2:$C$822,3,0)</f>
        <v>NORTE</v>
      </c>
      <c r="B89" s="22">
        <v>157</v>
      </c>
      <c r="C89" s="22" t="str">
        <f>VLOOKUP(B89,'[1]LISTADO ATM'!$A$2:$B$822,2,0)</f>
        <v xml:space="preserve">ATM Oficina Samaná </v>
      </c>
      <c r="D89" s="16" t="s">
        <v>24</v>
      </c>
      <c r="E89" s="27" t="s">
        <v>76</v>
      </c>
    </row>
    <row r="90" spans="1:5" ht="18" x14ac:dyDescent="0.25">
      <c r="A90" s="22" t="str">
        <f>VLOOKUP(B90,'[1]LISTADO ATM'!$A$2:$C$822,3,0)</f>
        <v>NORTE</v>
      </c>
      <c r="B90" s="22">
        <v>605</v>
      </c>
      <c r="C90" s="22" t="str">
        <f>VLOOKUP(B90,'[1]LISTADO ATM'!$A$2:$B$822,2,0)</f>
        <v xml:space="preserve">ATM Oficina Bonao I </v>
      </c>
      <c r="D90" s="16" t="s">
        <v>24</v>
      </c>
      <c r="E90" s="27" t="s">
        <v>77</v>
      </c>
    </row>
    <row r="91" spans="1:5" ht="18" x14ac:dyDescent="0.25">
      <c r="A91" s="22" t="str">
        <f>VLOOKUP(B91,'[1]LISTADO ATM'!$A$2:$C$822,3,0)</f>
        <v>NORTE</v>
      </c>
      <c r="B91" s="22">
        <v>799</v>
      </c>
      <c r="C91" s="22" t="str">
        <f>VLOOKUP(B91,'[1]LISTADO ATM'!$A$2:$B$822,2,0)</f>
        <v xml:space="preserve">ATM Clínica Corominas (Santiago) </v>
      </c>
      <c r="D91" s="16" t="s">
        <v>24</v>
      </c>
      <c r="E91" s="27" t="s">
        <v>78</v>
      </c>
    </row>
    <row r="92" spans="1:5" ht="18" x14ac:dyDescent="0.25">
      <c r="A92" s="22" t="str">
        <f>VLOOKUP(B92,'[1]LISTADO ATM'!$A$2:$C$822,3,0)</f>
        <v>NORTE</v>
      </c>
      <c r="B92" s="22">
        <v>604</v>
      </c>
      <c r="C92" s="22" t="str">
        <f>VLOOKUP(B92,'[1]LISTADO ATM'!$A$2:$B$822,2,0)</f>
        <v xml:space="preserve">ATM Oficina Estancia Nueva (Moca) </v>
      </c>
      <c r="D92" s="16" t="s">
        <v>24</v>
      </c>
      <c r="E92" s="27" t="s">
        <v>49</v>
      </c>
    </row>
    <row r="93" spans="1:5" ht="18" x14ac:dyDescent="0.25">
      <c r="A93" s="22" t="str">
        <f>VLOOKUP(B93,'[1]LISTADO ATM'!$A$2:$C$822,3,0)</f>
        <v>DISTRITO NACIONAL</v>
      </c>
      <c r="B93" s="22">
        <v>593</v>
      </c>
      <c r="C93" s="22" t="str">
        <f>VLOOKUP(B93,'[1]LISTADO ATM'!$A$2:$B$822,2,0)</f>
        <v xml:space="preserve">ATM Ministerio Fuerzas Armadas II </v>
      </c>
      <c r="D93" s="16" t="s">
        <v>24</v>
      </c>
      <c r="E93" s="27" t="s">
        <v>54</v>
      </c>
    </row>
    <row r="94" spans="1:5" ht="18" x14ac:dyDescent="0.25">
      <c r="A94" s="22" t="str">
        <f>VLOOKUP(B94,'[1]LISTADO ATM'!$A$2:$C$822,3,0)</f>
        <v>NORTE</v>
      </c>
      <c r="B94" s="22">
        <v>752</v>
      </c>
      <c r="C94" s="22" t="str">
        <f>VLOOKUP(B94,'[1]LISTADO ATM'!$A$2:$B$822,2,0)</f>
        <v xml:space="preserve">ATM UNP Las Carolinas (La Vega) </v>
      </c>
      <c r="D94" s="16" t="s">
        <v>24</v>
      </c>
      <c r="E94" s="27" t="s">
        <v>81</v>
      </c>
    </row>
    <row r="95" spans="1:5" ht="18" x14ac:dyDescent="0.25">
      <c r="A95" s="22" t="str">
        <f>VLOOKUP(B95,'[1]LISTADO ATM'!$A$2:$C$822,3,0)</f>
        <v>DISTRITO NACIONAL</v>
      </c>
      <c r="B95" s="22">
        <v>697</v>
      </c>
      <c r="C95" s="22" t="str">
        <f>VLOOKUP(B95,'[1]LISTADO ATM'!$A$2:$B$822,2,0)</f>
        <v>ATM Hipermercado Olé Ciudad Juan Bosch</v>
      </c>
      <c r="D95" s="16" t="s">
        <v>24</v>
      </c>
      <c r="E95" s="27">
        <v>3335901665</v>
      </c>
    </row>
    <row r="96" spans="1:5" ht="18" x14ac:dyDescent="0.25">
      <c r="A96" s="22" t="str">
        <f>VLOOKUP(B96,'[1]LISTADO ATM'!$A$2:$C$822,3,0)</f>
        <v>NORTE</v>
      </c>
      <c r="B96" s="22">
        <v>198</v>
      </c>
      <c r="C96" s="22" t="str">
        <f>VLOOKUP(B96,'[1]LISTADO ATM'!$A$2:$B$822,2,0)</f>
        <v xml:space="preserve">ATM Almacenes El Encanto  (Santiago) </v>
      </c>
      <c r="D96" s="16" t="s">
        <v>24</v>
      </c>
      <c r="E96" s="27">
        <v>3335901678</v>
      </c>
    </row>
    <row r="97" spans="1:5" ht="18" x14ac:dyDescent="0.25">
      <c r="A97" s="22" t="str">
        <f>VLOOKUP(B97,'[1]LISTADO ATM'!$A$2:$C$822,3,0)</f>
        <v>DISTRITO NACIONAL</v>
      </c>
      <c r="B97" s="22">
        <v>967</v>
      </c>
      <c r="C97" s="22" t="str">
        <f>VLOOKUP(B97,'[1]LISTADO ATM'!$A$2:$B$822,2,0)</f>
        <v xml:space="preserve">ATM UNP Hiper Olé Autopista Duarte </v>
      </c>
      <c r="D97" s="16" t="s">
        <v>24</v>
      </c>
      <c r="E97" s="27">
        <v>3335901708</v>
      </c>
    </row>
    <row r="98" spans="1:5" ht="18" x14ac:dyDescent="0.25">
      <c r="A98" s="22" t="str">
        <f>VLOOKUP(B98,'[1]LISTADO ATM'!$A$2:$C$822,3,0)</f>
        <v>DISTRITO NACIONAL</v>
      </c>
      <c r="B98" s="22">
        <v>234</v>
      </c>
      <c r="C98" s="22" t="str">
        <f>VLOOKUP(B98,'[1]LISTADO ATM'!$A$2:$B$822,2,0)</f>
        <v xml:space="preserve">ATM Oficina Boca Chica I </v>
      </c>
      <c r="D98" s="16" t="s">
        <v>24</v>
      </c>
      <c r="E98" s="27" t="s">
        <v>82</v>
      </c>
    </row>
    <row r="99" spans="1:5" ht="18" x14ac:dyDescent="0.25">
      <c r="A99" s="22" t="str">
        <f>VLOOKUP(B99,'[1]LISTADO ATM'!$A$2:$C$822,3,0)</f>
        <v>DISTRITO NACIONAL</v>
      </c>
      <c r="B99" s="22">
        <v>541</v>
      </c>
      <c r="C99" s="22" t="str">
        <f>VLOOKUP(B99,'[1]LISTADO ATM'!$A$2:$B$822,2,0)</f>
        <v xml:space="preserve">ATM Oficina Sambil II </v>
      </c>
      <c r="D99" s="16" t="s">
        <v>24</v>
      </c>
      <c r="E99" s="27">
        <v>3335901811</v>
      </c>
    </row>
    <row r="100" spans="1:5" ht="18" x14ac:dyDescent="0.25">
      <c r="A100" s="22" t="str">
        <f>VLOOKUP(B100,'[1]LISTADO ATM'!$A$2:$C$822,3,0)</f>
        <v>NORTE</v>
      </c>
      <c r="B100" s="22">
        <v>878</v>
      </c>
      <c r="C100" s="22" t="str">
        <f>VLOOKUP(B100,'[1]LISTADO ATM'!$A$2:$B$822,2,0)</f>
        <v>ATM UNP Cabral Y Baez</v>
      </c>
      <c r="D100" s="16" t="s">
        <v>24</v>
      </c>
      <c r="E100" s="27" t="s">
        <v>53</v>
      </c>
    </row>
    <row r="101" spans="1:5" ht="18" x14ac:dyDescent="0.25">
      <c r="A101" s="19" t="str">
        <f>VLOOKUP(B101,'[1]LISTADO ATM'!$A$2:$C$822,3,0)</f>
        <v>DISTRITO NACIONAL</v>
      </c>
      <c r="B101" s="22">
        <v>194</v>
      </c>
      <c r="C101" s="25" t="str">
        <f>VLOOKUP(B101,'[1]LISTADO ATM'!$A$2:$B$822,2,0)</f>
        <v xml:space="preserve">ATM UNP Pantoja </v>
      </c>
      <c r="D101" s="16" t="s">
        <v>24</v>
      </c>
      <c r="E101" s="36" t="s">
        <v>30</v>
      </c>
    </row>
    <row r="102" spans="1:5" ht="18" x14ac:dyDescent="0.25">
      <c r="A102" s="19" t="str">
        <f>VLOOKUP(B102,'[1]LISTADO ATM'!$A$2:$C$822,3,0)</f>
        <v>DISTRITO NACIONAL</v>
      </c>
      <c r="B102" s="22">
        <v>572</v>
      </c>
      <c r="C102" s="25" t="str">
        <f>VLOOKUP(B102,'[1]LISTADO ATM'!$A$2:$B$822,2,0)</f>
        <v xml:space="preserve">ATM Olé Ovando </v>
      </c>
      <c r="D102" s="16" t="s">
        <v>24</v>
      </c>
      <c r="E102" s="36">
        <v>3335901628</v>
      </c>
    </row>
    <row r="103" spans="1:5" ht="18" x14ac:dyDescent="0.25">
      <c r="A103" s="19" t="str">
        <f>VLOOKUP(B103,'[1]LISTADO ATM'!$A$2:$C$822,3,0)</f>
        <v>NORTE</v>
      </c>
      <c r="B103" s="22">
        <v>405</v>
      </c>
      <c r="C103" s="25" t="str">
        <f>VLOOKUP(B103,'[1]LISTADO ATM'!$A$2:$B$822,2,0)</f>
        <v xml:space="preserve">ATM UNP Loma de Cabrera </v>
      </c>
      <c r="D103" s="16" t="s">
        <v>24</v>
      </c>
      <c r="E103" s="36" t="s">
        <v>44</v>
      </c>
    </row>
    <row r="104" spans="1:5" ht="18" x14ac:dyDescent="0.25">
      <c r="A104" s="19" t="str">
        <f>VLOOKUP(B104,'[1]LISTADO ATM'!$A$2:$C$822,3,0)</f>
        <v>NORTE</v>
      </c>
      <c r="B104" s="22">
        <v>333</v>
      </c>
      <c r="C104" s="25" t="str">
        <f>VLOOKUP(B104,'[1]LISTADO ATM'!$A$2:$B$822,2,0)</f>
        <v>ATM Oficina Turey Maimón</v>
      </c>
      <c r="D104" s="16" t="s">
        <v>24</v>
      </c>
      <c r="E104" s="36" t="s">
        <v>48</v>
      </c>
    </row>
    <row r="105" spans="1:5" ht="18" x14ac:dyDescent="0.25">
      <c r="A105" s="19" t="str">
        <f>VLOOKUP(B105,'[1]LISTADO ATM'!$A$2:$C$822,3,0)</f>
        <v>DISTRITO NACIONAL</v>
      </c>
      <c r="B105" s="22">
        <v>239</v>
      </c>
      <c r="C105" s="25" t="str">
        <f>VLOOKUP(B105,'[1]LISTADO ATM'!$A$2:$B$822,2,0)</f>
        <v xml:space="preserve">ATM Autobanco Charles de Gaulle </v>
      </c>
      <c r="D105" s="16" t="s">
        <v>24</v>
      </c>
      <c r="E105" s="36" t="s">
        <v>56</v>
      </c>
    </row>
    <row r="106" spans="1:5" ht="18" x14ac:dyDescent="0.25">
      <c r="A106" s="19" t="str">
        <f>VLOOKUP(B106,'[1]LISTADO ATM'!$A$2:$C$822,3,0)</f>
        <v>DISTRITO NACIONAL</v>
      </c>
      <c r="B106" s="22">
        <v>875</v>
      </c>
      <c r="C106" s="25" t="str">
        <f>VLOOKUP(B106,'[1]LISTADO ATM'!$A$2:$B$822,2,0)</f>
        <v xml:space="preserve">ATM Texaco Aut. Duarte KM 14 1/2 (Los Alcarrizos) </v>
      </c>
      <c r="D106" s="16" t="s">
        <v>24</v>
      </c>
      <c r="E106" s="36">
        <v>3335899782</v>
      </c>
    </row>
    <row r="107" spans="1:5" ht="18" x14ac:dyDescent="0.25">
      <c r="A107" s="22" t="str">
        <f>VLOOKUP(B107,'[1]LISTADO ATM'!$A$2:$C$822,3,0)</f>
        <v>NORTE</v>
      </c>
      <c r="B107" s="22">
        <v>747</v>
      </c>
      <c r="C107" s="22" t="str">
        <f>VLOOKUP(B107,'[1]LISTADO ATM'!$A$2:$B$822,2,0)</f>
        <v xml:space="preserve">ATM Club BR (Santiago) </v>
      </c>
      <c r="D107" s="16" t="s">
        <v>24</v>
      </c>
      <c r="E107" s="27" t="s">
        <v>63</v>
      </c>
    </row>
    <row r="108" spans="1:5" ht="18" x14ac:dyDescent="0.25">
      <c r="A108" s="19" t="str">
        <f>VLOOKUP(B108,'[1]LISTADO ATM'!$A$2:$C$822,3,0)</f>
        <v>SUR</v>
      </c>
      <c r="B108" s="35">
        <v>873</v>
      </c>
      <c r="C108" s="25" t="str">
        <f>VLOOKUP(B108,'[1]LISTADO ATM'!$A$2:$B$822,2,0)</f>
        <v xml:space="preserve">ATM Centro de Caja San Cristóbal II </v>
      </c>
      <c r="D108" s="16" t="s">
        <v>24</v>
      </c>
      <c r="E108" s="36" t="s">
        <v>57</v>
      </c>
    </row>
    <row r="109" spans="1:5" ht="18" x14ac:dyDescent="0.25">
      <c r="A109" s="19" t="str">
        <f>VLOOKUP(B109,'[1]LISTADO ATM'!$A$2:$C$822,3,0)</f>
        <v>DISTRITO NACIONAL</v>
      </c>
      <c r="B109" s="22">
        <v>363</v>
      </c>
      <c r="C109" s="25" t="str">
        <f>VLOOKUP(B109,'[1]LISTADO ATM'!$A$2:$B$822,2,0)</f>
        <v>ATM S/M Bravo Villa Mella</v>
      </c>
      <c r="D109" s="16" t="s">
        <v>24</v>
      </c>
      <c r="E109" s="27" t="s">
        <v>61</v>
      </c>
    </row>
    <row r="110" spans="1:5" ht="18" x14ac:dyDescent="0.25">
      <c r="A110" s="19" t="str">
        <f>VLOOKUP(B110,'[1]LISTADO ATM'!$A$2:$C$822,3,0)</f>
        <v>NORTE</v>
      </c>
      <c r="B110" s="22">
        <v>757</v>
      </c>
      <c r="C110" s="25" t="str">
        <f>VLOOKUP(B110,'[1]LISTADO ATM'!$A$2:$B$822,2,0)</f>
        <v xml:space="preserve">ATM UNP Plaza Paseo (Santiago) </v>
      </c>
      <c r="D110" s="16" t="s">
        <v>24</v>
      </c>
      <c r="E110" s="27">
        <v>3335903089</v>
      </c>
    </row>
    <row r="111" spans="1:5" ht="18" x14ac:dyDescent="0.25">
      <c r="A111" s="19" t="str">
        <f>VLOOKUP(B111,'[1]LISTADO ATM'!$A$2:$C$822,3,0)</f>
        <v>ESTE</v>
      </c>
      <c r="B111" s="22">
        <v>776</v>
      </c>
      <c r="C111" s="25" t="str">
        <f>VLOOKUP(B111,'[1]LISTADO ATM'!$A$2:$B$822,2,0)</f>
        <v xml:space="preserve">ATM Oficina Monte Plata </v>
      </c>
      <c r="D111" s="16" t="s">
        <v>24</v>
      </c>
      <c r="E111" s="27" t="s">
        <v>79</v>
      </c>
    </row>
    <row r="112" spans="1:5" ht="18" x14ac:dyDescent="0.25">
      <c r="A112" s="19" t="str">
        <f>VLOOKUP(B112,'[1]LISTADO ATM'!$A$2:$C$822,3,0)</f>
        <v>DISTRITO NACIONAL</v>
      </c>
      <c r="B112" s="22">
        <v>580</v>
      </c>
      <c r="C112" s="25" t="str">
        <f>VLOOKUP(B112,'[1]LISTADO ATM'!$A$2:$B$822,2,0)</f>
        <v xml:space="preserve">ATM Edificio Propagas </v>
      </c>
      <c r="D112" s="16" t="s">
        <v>24</v>
      </c>
      <c r="E112" s="36">
        <v>3335901765</v>
      </c>
    </row>
    <row r="113" spans="1:5" ht="18" x14ac:dyDescent="0.25">
      <c r="A113" s="19" t="str">
        <f>VLOOKUP(B113,'[1]LISTADO ATM'!$A$2:$C$822,3,0)</f>
        <v>SUR</v>
      </c>
      <c r="B113" s="22">
        <v>962</v>
      </c>
      <c r="C113" s="25" t="str">
        <f>VLOOKUP(B113,'[1]LISTADO ATM'!$A$2:$B$822,2,0)</f>
        <v xml:space="preserve">ATM Oficina Villa Ofelia II (San Juan) </v>
      </c>
      <c r="D113" s="16" t="s">
        <v>24</v>
      </c>
      <c r="E113" s="36" t="s">
        <v>70</v>
      </c>
    </row>
    <row r="114" spans="1:5" ht="18" x14ac:dyDescent="0.25">
      <c r="A114" s="19" t="str">
        <f>VLOOKUP(B114,'[1]LISTADO ATM'!$A$2:$C$822,3,0)</f>
        <v>NORTE</v>
      </c>
      <c r="B114" s="22">
        <v>599</v>
      </c>
      <c r="C114" s="25" t="str">
        <f>VLOOKUP(B114,'[1]LISTADO ATM'!$A$2:$B$822,2,0)</f>
        <v xml:space="preserve">ATM Oficina Plaza Internacional (Santiago) </v>
      </c>
      <c r="D114" s="16" t="s">
        <v>24</v>
      </c>
      <c r="E114" s="36" t="s">
        <v>73</v>
      </c>
    </row>
    <row r="115" spans="1:5" ht="18" x14ac:dyDescent="0.25">
      <c r="A115" s="19"/>
      <c r="B115" s="22"/>
      <c r="C115" s="67"/>
      <c r="D115" s="16"/>
      <c r="E115" s="25"/>
    </row>
    <row r="116" spans="1:5" ht="18" x14ac:dyDescent="0.25">
      <c r="A116" s="19"/>
      <c r="B116" s="22"/>
      <c r="C116" s="67"/>
      <c r="D116" s="16"/>
      <c r="E116" s="25"/>
    </row>
    <row r="117" spans="1:5" ht="18" x14ac:dyDescent="0.25">
      <c r="A117" s="19"/>
      <c r="B117" s="22"/>
      <c r="C117" s="67"/>
      <c r="D117" s="16"/>
      <c r="E117" s="25"/>
    </row>
    <row r="118" spans="1:5" ht="18" x14ac:dyDescent="0.25">
      <c r="A118" s="19"/>
      <c r="B118" s="22"/>
      <c r="C118" s="67"/>
      <c r="D118" s="16"/>
      <c r="E118" s="25"/>
    </row>
    <row r="119" spans="1:5" ht="18.75" thickBot="1" x14ac:dyDescent="0.3">
      <c r="A119" s="3" t="s">
        <v>11</v>
      </c>
      <c r="B119" s="37">
        <f>COUNT(B9:B114)</f>
        <v>106</v>
      </c>
      <c r="C119" s="52"/>
      <c r="D119" s="53"/>
      <c r="E119" s="54"/>
    </row>
    <row r="120" spans="1:5" x14ac:dyDescent="0.25">
      <c r="B120" s="5"/>
      <c r="E120" s="5"/>
    </row>
    <row r="121" spans="1:5" ht="18" customHeight="1" x14ac:dyDescent="0.25">
      <c r="A121" s="61" t="s">
        <v>16</v>
      </c>
      <c r="B121" s="62"/>
      <c r="C121" s="62"/>
      <c r="D121" s="62"/>
      <c r="E121" s="63"/>
    </row>
    <row r="122" spans="1:5" ht="18" x14ac:dyDescent="0.25">
      <c r="A122" s="2" t="s">
        <v>5</v>
      </c>
      <c r="B122" s="2" t="s">
        <v>6</v>
      </c>
      <c r="C122" s="2" t="s">
        <v>7</v>
      </c>
      <c r="D122" s="2" t="s">
        <v>8</v>
      </c>
      <c r="E122" s="2" t="s">
        <v>9</v>
      </c>
    </row>
    <row r="123" spans="1:5" ht="17.25" customHeight="1" x14ac:dyDescent="0.25">
      <c r="A123" s="19" t="str">
        <f>VLOOKUP(B123,'[1]LISTADO ATM'!$A$2:$C$822,3,0)</f>
        <v>ESTE</v>
      </c>
      <c r="B123" s="22">
        <v>399</v>
      </c>
      <c r="C123" s="25" t="str">
        <f>VLOOKUP(B123,'[1]LISTADO ATM'!$A$2:$B$822,2,0)</f>
        <v xml:space="preserve">ATM Oficina La Romana II </v>
      </c>
      <c r="D123" s="16" t="s">
        <v>19</v>
      </c>
      <c r="E123" s="25" t="s">
        <v>35</v>
      </c>
    </row>
    <row r="124" spans="1:5" ht="17.25" customHeight="1" x14ac:dyDescent="0.25">
      <c r="A124" s="19" t="str">
        <f>VLOOKUP(B124,'[1]LISTADO ATM'!$A$2:$C$822,3,0)</f>
        <v>DISTRITO NACIONAL</v>
      </c>
      <c r="B124" s="22">
        <v>231</v>
      </c>
      <c r="C124" s="25" t="str">
        <f>VLOOKUP(B124,'[1]LISTADO ATM'!$A$2:$B$822,2,0)</f>
        <v xml:space="preserve">ATM Oficina Zona Oriental </v>
      </c>
      <c r="D124" s="16" t="s">
        <v>19</v>
      </c>
      <c r="E124" s="25">
        <v>3335900388</v>
      </c>
    </row>
    <row r="125" spans="1:5" ht="17.25" customHeight="1" x14ac:dyDescent="0.25">
      <c r="A125" s="19" t="str">
        <f>VLOOKUP(B125,'[1]LISTADO ATM'!$A$2:$C$822,3,0)</f>
        <v>NORTE</v>
      </c>
      <c r="B125" s="22">
        <v>88</v>
      </c>
      <c r="C125" s="25" t="str">
        <f>VLOOKUP(B125,'[1]LISTADO ATM'!$A$2:$B$822,2,0)</f>
        <v xml:space="preserve">ATM S/M La Fuente (Santiago) </v>
      </c>
      <c r="D125" s="16" t="s">
        <v>19</v>
      </c>
      <c r="E125" s="25">
        <v>3335901821</v>
      </c>
    </row>
    <row r="126" spans="1:5" ht="17.25" customHeight="1" x14ac:dyDescent="0.25">
      <c r="A126" s="19" t="str">
        <f>VLOOKUP(B126,'[1]LISTADO ATM'!$A$2:$C$822,3,0)</f>
        <v>ESTE</v>
      </c>
      <c r="B126" s="22">
        <v>104</v>
      </c>
      <c r="C126" s="25" t="str">
        <f>VLOOKUP(B126,'[1]LISTADO ATM'!$A$2:$B$822,2,0)</f>
        <v xml:space="preserve">ATM Jumbo Higuey </v>
      </c>
      <c r="D126" s="16" t="s">
        <v>19</v>
      </c>
      <c r="E126" s="25" t="s">
        <v>84</v>
      </c>
    </row>
    <row r="127" spans="1:5" ht="18.75" thickBot="1" x14ac:dyDescent="0.3">
      <c r="A127" s="3" t="s">
        <v>11</v>
      </c>
      <c r="B127" s="37">
        <f>COUNT(B123:B126)</f>
        <v>4</v>
      </c>
      <c r="C127" s="52"/>
      <c r="D127" s="53"/>
      <c r="E127" s="54"/>
    </row>
    <row r="128" spans="1:5" ht="15.75" thickBot="1" x14ac:dyDescent="0.3">
      <c r="B128" s="5"/>
      <c r="E128" s="5"/>
    </row>
    <row r="129" spans="1:5" ht="18.75" customHeight="1" thickBot="1" x14ac:dyDescent="0.3">
      <c r="A129" s="47" t="s">
        <v>14</v>
      </c>
      <c r="B129" s="48"/>
      <c r="C129" s="48"/>
      <c r="D129" s="48"/>
      <c r="E129" s="49"/>
    </row>
    <row r="130" spans="1:5" ht="18" x14ac:dyDescent="0.25">
      <c r="A130" s="2" t="s">
        <v>5</v>
      </c>
      <c r="B130" s="2" t="s">
        <v>6</v>
      </c>
      <c r="C130" s="2" t="s">
        <v>7</v>
      </c>
      <c r="D130" s="2" t="s">
        <v>8</v>
      </c>
      <c r="E130" s="2" t="s">
        <v>9</v>
      </c>
    </row>
    <row r="131" spans="1:5" ht="18" x14ac:dyDescent="0.25">
      <c r="A131" s="22" t="str">
        <f>VLOOKUP(B131,'[1]LISTADO ATM'!$A$2:$C$822,3,0)</f>
        <v>ESTE</v>
      </c>
      <c r="B131" s="22">
        <v>114</v>
      </c>
      <c r="C131" s="22" t="str">
        <f>VLOOKUP(B131,'[1]LISTADO ATM'!$A$2:$B$822,2,0)</f>
        <v xml:space="preserve">ATM Oficina Hato Mayor </v>
      </c>
      <c r="D131" s="15" t="s">
        <v>10</v>
      </c>
      <c r="E131" s="27">
        <v>3335901617</v>
      </c>
    </row>
    <row r="132" spans="1:5" ht="18" x14ac:dyDescent="0.25">
      <c r="A132" s="22" t="str">
        <f>VLOOKUP(B132,'[1]LISTADO ATM'!$A$2:$C$822,3,0)</f>
        <v>DISTRITO NACIONAL</v>
      </c>
      <c r="B132" s="22">
        <v>979</v>
      </c>
      <c r="C132" s="22" t="str">
        <f>VLOOKUP(B132,'[1]LISTADO ATM'!$A$2:$B$822,2,0)</f>
        <v xml:space="preserve">ATM Oficina Luperón I </v>
      </c>
      <c r="D132" s="15" t="s">
        <v>10</v>
      </c>
      <c r="E132" s="27">
        <v>3335901766</v>
      </c>
    </row>
    <row r="133" spans="1:5" ht="18" x14ac:dyDescent="0.25">
      <c r="A133" s="22" t="str">
        <f>VLOOKUP(B133,'[1]LISTADO ATM'!$A$2:$C$822,3,0)</f>
        <v>DISTRITO NACIONAL</v>
      </c>
      <c r="B133" s="22">
        <v>628</v>
      </c>
      <c r="C133" s="22" t="str">
        <f>VLOOKUP(B133,'[1]LISTADO ATM'!$A$2:$B$822,2,0)</f>
        <v xml:space="preserve">ATM Autobanco San Isidro </v>
      </c>
      <c r="D133" s="15" t="s">
        <v>10</v>
      </c>
      <c r="E133" s="27">
        <v>3335901779</v>
      </c>
    </row>
    <row r="134" spans="1:5" ht="18" x14ac:dyDescent="0.25">
      <c r="A134" s="22" t="str">
        <f>VLOOKUP(B134,'[1]LISTADO ATM'!$A$2:$C$822,3,0)</f>
        <v>NORTE</v>
      </c>
      <c r="B134" s="22">
        <v>332</v>
      </c>
      <c r="C134" s="22" t="str">
        <f>VLOOKUP(B134,'[1]LISTADO ATM'!$A$2:$B$822,2,0)</f>
        <v>ATM Estación Sigma (Cotuí)</v>
      </c>
      <c r="D134" s="15" t="s">
        <v>10</v>
      </c>
      <c r="E134" s="27" t="s">
        <v>34</v>
      </c>
    </row>
    <row r="135" spans="1:5" ht="18" x14ac:dyDescent="0.25">
      <c r="A135" s="22" t="str">
        <f>VLOOKUP(B135,'[1]LISTADO ATM'!$A$2:$C$822,3,0)</f>
        <v>DISTRITO NACIONAL</v>
      </c>
      <c r="B135" s="22">
        <v>958</v>
      </c>
      <c r="C135" s="22" t="str">
        <f>VLOOKUP(B135,'[1]LISTADO ATM'!$A$2:$B$822,2,0)</f>
        <v xml:space="preserve">ATM Olé Aut. San Isidro </v>
      </c>
      <c r="D135" s="15" t="s">
        <v>10</v>
      </c>
      <c r="E135" s="27" t="s">
        <v>59</v>
      </c>
    </row>
    <row r="136" spans="1:5" ht="18" x14ac:dyDescent="0.25">
      <c r="A136" s="22" t="str">
        <f>VLOOKUP(B136,'[1]LISTADO ATM'!$A$2:$C$822,3,0)</f>
        <v>DISTRITO NACIONAL</v>
      </c>
      <c r="B136" s="22">
        <v>671</v>
      </c>
      <c r="C136" s="22" t="str">
        <f>VLOOKUP(B136,'[1]LISTADO ATM'!$A$2:$B$822,2,0)</f>
        <v>ATM Ayuntamiento Sto. Dgo. Norte</v>
      </c>
      <c r="D136" s="15" t="s">
        <v>10</v>
      </c>
      <c r="E136" s="27">
        <v>3335903083</v>
      </c>
    </row>
    <row r="137" spans="1:5" ht="18" x14ac:dyDescent="0.25">
      <c r="A137" s="22" t="str">
        <f>VLOOKUP(B137,'[1]LISTADO ATM'!$A$2:$C$822,3,0)</f>
        <v>NORTE</v>
      </c>
      <c r="B137" s="22">
        <v>299</v>
      </c>
      <c r="C137" s="22" t="str">
        <f>VLOOKUP(B137,'[1]LISTADO ATM'!$A$2:$B$822,2,0)</f>
        <v xml:space="preserve">ATM S/M Aprezio Cotui </v>
      </c>
      <c r="D137" s="15" t="s">
        <v>10</v>
      </c>
      <c r="E137" s="27">
        <v>3335903085</v>
      </c>
    </row>
    <row r="138" spans="1:5" ht="18" x14ac:dyDescent="0.25">
      <c r="A138" s="22" t="str">
        <f>VLOOKUP(B138,'[1]LISTADO ATM'!$A$2:$C$822,3,0)</f>
        <v>ESTE</v>
      </c>
      <c r="B138" s="22">
        <v>608</v>
      </c>
      <c r="C138" s="22" t="str">
        <f>VLOOKUP(B138,'[1]LISTADO ATM'!$A$2:$B$822,2,0)</f>
        <v xml:space="preserve">ATM Oficina Jumbo (San Pedro) </v>
      </c>
      <c r="D138" s="15" t="s">
        <v>10</v>
      </c>
      <c r="E138" s="27">
        <v>3335903086</v>
      </c>
    </row>
    <row r="139" spans="1:5" ht="18" x14ac:dyDescent="0.25">
      <c r="A139" s="22" t="str">
        <f>VLOOKUP(B139,'[1]LISTADO ATM'!$A$2:$C$822,3,0)</f>
        <v>SUR</v>
      </c>
      <c r="B139" s="22">
        <v>751</v>
      </c>
      <c r="C139" s="22" t="str">
        <f>VLOOKUP(B139,'[1]LISTADO ATM'!$A$2:$B$822,2,0)</f>
        <v>ATM Eco Petroleo Camilo</v>
      </c>
      <c r="D139" s="15" t="s">
        <v>10</v>
      </c>
      <c r="E139" s="27">
        <v>3335903087</v>
      </c>
    </row>
    <row r="140" spans="1:5" ht="18" x14ac:dyDescent="0.25">
      <c r="A140" s="22" t="str">
        <f>VLOOKUP(B140,'[1]LISTADO ATM'!$A$2:$C$822,3,0)</f>
        <v>DISTRITO NACIONAL</v>
      </c>
      <c r="B140" s="22">
        <v>12</v>
      </c>
      <c r="C140" s="22" t="str">
        <f>VLOOKUP(B140,'[1]LISTADO ATM'!$A$2:$B$822,2,0)</f>
        <v xml:space="preserve">ATM Comercial Ganadera (San Isidro) </v>
      </c>
      <c r="D140" s="15" t="s">
        <v>10</v>
      </c>
      <c r="E140" s="27">
        <v>3335903088</v>
      </c>
    </row>
    <row r="141" spans="1:5" ht="18" x14ac:dyDescent="0.25">
      <c r="A141" s="22" t="str">
        <f>VLOOKUP(B141,'[1]LISTADO ATM'!$A$2:$C$822,3,0)</f>
        <v>ESTE</v>
      </c>
      <c r="B141" s="22">
        <v>427</v>
      </c>
      <c r="C141" s="22" t="str">
        <f>VLOOKUP(B141,'[1]LISTADO ATM'!$A$2:$B$822,2,0)</f>
        <v xml:space="preserve">ATM Almacenes Iberia (Hato Mayor) </v>
      </c>
      <c r="D141" s="15" t="s">
        <v>10</v>
      </c>
      <c r="E141" s="27">
        <v>3335903095</v>
      </c>
    </row>
    <row r="142" spans="1:5" ht="18" x14ac:dyDescent="0.25">
      <c r="A142" s="22" t="str">
        <f>VLOOKUP(B142,'[1]LISTADO ATM'!$A$2:$C$822,3,0)</f>
        <v>NORTE</v>
      </c>
      <c r="B142" s="22">
        <v>285</v>
      </c>
      <c r="C142" s="22" t="str">
        <f>VLOOKUP(B142,'[1]LISTADO ATM'!$A$2:$B$822,2,0)</f>
        <v xml:space="preserve">ATM Oficina Camino Real (Puerto Plata) </v>
      </c>
      <c r="D142" s="15" t="s">
        <v>10</v>
      </c>
      <c r="E142" s="27" t="s">
        <v>100</v>
      </c>
    </row>
    <row r="143" spans="1:5" ht="18" x14ac:dyDescent="0.25">
      <c r="A143" s="22" t="str">
        <f>VLOOKUP(B143,'[1]LISTADO ATM'!$A$2:$C$822,3,0)</f>
        <v>DISTRITO NACIONAL</v>
      </c>
      <c r="B143" s="22">
        <v>514</v>
      </c>
      <c r="C143" s="22" t="str">
        <f>VLOOKUP(B143,'[1]LISTADO ATM'!$A$2:$B$822,2,0)</f>
        <v>ATM Autoservicio Charles de Gaulle</v>
      </c>
      <c r="D143" s="15" t="s">
        <v>10</v>
      </c>
      <c r="E143" s="27" t="s">
        <v>62</v>
      </c>
    </row>
    <row r="144" spans="1:5" ht="18" x14ac:dyDescent="0.25">
      <c r="A144" s="22" t="str">
        <f>VLOOKUP(B144,'[1]LISTADO ATM'!$A$2:$C$822,3,0)</f>
        <v>SUR</v>
      </c>
      <c r="B144" s="22">
        <v>301</v>
      </c>
      <c r="C144" s="22" t="str">
        <f>VLOOKUP(B144,'[1]LISTADO ATM'!$A$2:$B$822,2,0)</f>
        <v xml:space="preserve">ATM UNP Alfa y Omega (Barahona) </v>
      </c>
      <c r="D144" s="15" t="s">
        <v>10</v>
      </c>
      <c r="E144" s="27" t="s">
        <v>71</v>
      </c>
    </row>
    <row r="145" spans="1:5" ht="18" x14ac:dyDescent="0.25">
      <c r="A145" s="22" t="str">
        <f>VLOOKUP(B145,'[1]LISTADO ATM'!$A$2:$C$822,3,0)</f>
        <v>SUR</v>
      </c>
      <c r="B145" s="22">
        <v>783</v>
      </c>
      <c r="C145" s="22" t="str">
        <f>VLOOKUP(B145,'[1]LISTADO ATM'!$A$2:$B$822,2,0)</f>
        <v xml:space="preserve">ATM Autobanco Alfa y Omega (Barahona) </v>
      </c>
      <c r="D145" s="15" t="s">
        <v>10</v>
      </c>
      <c r="E145" s="27" t="s">
        <v>80</v>
      </c>
    </row>
    <row r="146" spans="1:5" ht="18" x14ac:dyDescent="0.25">
      <c r="A146" s="22" t="str">
        <f>VLOOKUP(B146,'[1]LISTADO ATM'!$A$2:$C$822,3,0)</f>
        <v>NORTE</v>
      </c>
      <c r="B146" s="22">
        <v>594</v>
      </c>
      <c r="C146" s="22" t="str">
        <f>VLOOKUP(B146,'[1]LISTADO ATM'!$A$2:$B$822,2,0)</f>
        <v xml:space="preserve">ATM Plaza Venezuela II (Santiago) </v>
      </c>
      <c r="D146" s="15" t="s">
        <v>10</v>
      </c>
      <c r="E146" s="27" t="s">
        <v>99</v>
      </c>
    </row>
    <row r="147" spans="1:5" ht="18" x14ac:dyDescent="0.25">
      <c r="A147" s="22" t="str">
        <f>VLOOKUP(B147,'[1]LISTADO ATM'!$A$2:$C$822,3,0)</f>
        <v>DISTRITO NACIONAL</v>
      </c>
      <c r="B147" s="22">
        <v>169</v>
      </c>
      <c r="C147" s="22" t="str">
        <f>VLOOKUP(B147,'[1]LISTADO ATM'!$A$2:$B$822,2,0)</f>
        <v xml:space="preserve">ATM Oficina Caonabo </v>
      </c>
      <c r="D147" s="15" t="s">
        <v>10</v>
      </c>
      <c r="E147" s="27" t="s">
        <v>92</v>
      </c>
    </row>
    <row r="148" spans="1:5" ht="18" x14ac:dyDescent="0.25">
      <c r="A148" s="22" t="str">
        <f>VLOOKUP(B148,'[1]LISTADO ATM'!$A$2:$C$822,3,0)</f>
        <v>DISTRITO NACIONAL</v>
      </c>
      <c r="B148" s="22">
        <v>407</v>
      </c>
      <c r="C148" s="22" t="str">
        <f>VLOOKUP(B148,'[1]LISTADO ATM'!$A$2:$B$822,2,0)</f>
        <v xml:space="preserve">ATM Multicentro La Sirena Villa Mella </v>
      </c>
      <c r="D148" s="15" t="s">
        <v>10</v>
      </c>
      <c r="E148" s="27" t="s">
        <v>91</v>
      </c>
    </row>
    <row r="149" spans="1:5" ht="18" x14ac:dyDescent="0.25">
      <c r="A149" s="22" t="str">
        <f>VLOOKUP(B149,'[1]LISTADO ATM'!$A$2:$C$822,3,0)</f>
        <v>DISTRITO NACIONAL</v>
      </c>
      <c r="B149" s="22">
        <v>629</v>
      </c>
      <c r="C149" s="22" t="str">
        <f>VLOOKUP(B149,'[1]LISTADO ATM'!$A$2:$B$822,2,0)</f>
        <v xml:space="preserve">ATM Oficina Americana Independencia I </v>
      </c>
      <c r="D149" s="15" t="s">
        <v>10</v>
      </c>
      <c r="E149" s="27" t="s">
        <v>90</v>
      </c>
    </row>
    <row r="150" spans="1:5" ht="18" x14ac:dyDescent="0.25">
      <c r="A150" s="22" t="str">
        <f>VLOOKUP(B150,'[1]LISTADO ATM'!$A$2:$C$822,3,0)</f>
        <v>NORTE</v>
      </c>
      <c r="B150" s="22">
        <v>350</v>
      </c>
      <c r="C150" s="22" t="str">
        <f>VLOOKUP(B150,'[1]LISTADO ATM'!$A$2:$B$822,2,0)</f>
        <v xml:space="preserve">ATM Oficina Villa Tapia </v>
      </c>
      <c r="D150" s="15" t="s">
        <v>10</v>
      </c>
      <c r="E150" s="27" t="s">
        <v>88</v>
      </c>
    </row>
    <row r="151" spans="1:5" ht="18" x14ac:dyDescent="0.25">
      <c r="A151" s="22" t="str">
        <f>VLOOKUP(B151,'[1]LISTADO ATM'!$A$2:$C$822,3,0)</f>
        <v>NORTE</v>
      </c>
      <c r="B151" s="22">
        <v>388</v>
      </c>
      <c r="C151" s="22" t="str">
        <f>VLOOKUP(B151,'[1]LISTADO ATM'!$A$2:$B$822,2,0)</f>
        <v xml:space="preserve">ATM Multicentro La Sirena Puerto Plata </v>
      </c>
      <c r="D151" s="15" t="s">
        <v>10</v>
      </c>
      <c r="E151" s="27" t="s">
        <v>85</v>
      </c>
    </row>
    <row r="152" spans="1:5" ht="18" x14ac:dyDescent="0.25">
      <c r="A152" s="22" t="str">
        <f>VLOOKUP(B152,'[1]LISTADO ATM'!$A$2:$C$822,3,0)</f>
        <v>NORTE</v>
      </c>
      <c r="B152" s="22">
        <v>8</v>
      </c>
      <c r="C152" s="22" t="str">
        <f>VLOOKUP(B152,'[1]LISTADO ATM'!$A$2:$B$822,2,0)</f>
        <v>ATM Autoservicio Yaque</v>
      </c>
      <c r="D152" s="15" t="s">
        <v>10</v>
      </c>
      <c r="E152" s="27">
        <v>3335903174</v>
      </c>
    </row>
    <row r="153" spans="1:5" ht="18" x14ac:dyDescent="0.25">
      <c r="A153" s="22" t="str">
        <f>VLOOKUP(B153,'[1]LISTADO ATM'!$A$2:$C$822,3,0)</f>
        <v>NORTE</v>
      </c>
      <c r="B153" s="22">
        <v>538</v>
      </c>
      <c r="C153" s="22" t="str">
        <f>VLOOKUP(B153,'[1]LISTADO ATM'!$A$2:$B$822,2,0)</f>
        <v>ATM  Autoservicio San Fco. Macorís</v>
      </c>
      <c r="D153" s="15" t="s">
        <v>10</v>
      </c>
      <c r="E153" s="27">
        <v>3335903175</v>
      </c>
    </row>
    <row r="154" spans="1:5" ht="18" x14ac:dyDescent="0.25">
      <c r="A154" s="22" t="str">
        <f>VLOOKUP(B154,'[1]LISTADO ATM'!$A$2:$C$822,3,0)</f>
        <v>DISTRITO NACIONAL</v>
      </c>
      <c r="B154" s="22">
        <v>918</v>
      </c>
      <c r="C154" s="22" t="str">
        <f>VLOOKUP(B154,'[1]LISTADO ATM'!$A$2:$B$822,2,0)</f>
        <v xml:space="preserve">ATM S/M Liverpool de la Jacobo Majluta </v>
      </c>
      <c r="D154" s="15" t="s">
        <v>10</v>
      </c>
      <c r="E154" s="27">
        <v>3335903176</v>
      </c>
    </row>
    <row r="155" spans="1:5" ht="18" x14ac:dyDescent="0.25">
      <c r="A155" s="22" t="str">
        <f>VLOOKUP(B155,'[1]LISTADO ATM'!$A$2:$C$822,3,0)</f>
        <v>DISTRITO NACIONAL</v>
      </c>
      <c r="B155" s="22">
        <v>989</v>
      </c>
      <c r="C155" s="22" t="str">
        <f>VLOOKUP(B155,'[1]LISTADO ATM'!$A$2:$B$822,2,0)</f>
        <v xml:space="preserve">ATM Ministerio de Deportes </v>
      </c>
      <c r="D155" s="15" t="s">
        <v>10</v>
      </c>
      <c r="E155" s="27">
        <v>3335902425</v>
      </c>
    </row>
    <row r="156" spans="1:5" ht="18.75" thickBot="1" x14ac:dyDescent="0.3">
      <c r="A156" s="26"/>
      <c r="B156" s="37">
        <f>COUNT(B131:B155)</f>
        <v>25</v>
      </c>
      <c r="C156" s="14"/>
      <c r="D156" s="14"/>
      <c r="E156" s="14"/>
    </row>
    <row r="157" spans="1:5" ht="15.75" thickBot="1" x14ac:dyDescent="0.3">
      <c r="B157" s="5"/>
      <c r="E157" s="5"/>
    </row>
    <row r="158" spans="1:5" ht="18.75" thickBot="1" x14ac:dyDescent="0.3">
      <c r="A158" s="47" t="s">
        <v>20</v>
      </c>
      <c r="B158" s="48"/>
      <c r="C158" s="48"/>
      <c r="D158" s="48"/>
      <c r="E158" s="49"/>
    </row>
    <row r="159" spans="1:5" ht="18" x14ac:dyDescent="0.25">
      <c r="A159" s="2" t="s">
        <v>5</v>
      </c>
      <c r="B159" s="2" t="s">
        <v>6</v>
      </c>
      <c r="C159" s="2" t="s">
        <v>7</v>
      </c>
      <c r="D159" s="2" t="s">
        <v>8</v>
      </c>
      <c r="E159" s="2" t="s">
        <v>9</v>
      </c>
    </row>
    <row r="160" spans="1:5" ht="18" x14ac:dyDescent="0.25">
      <c r="A160" s="19" t="str">
        <f>VLOOKUP(B160,'[1]LISTADO ATM'!$A$2:$C$822,3,0)</f>
        <v>DISTRITO NACIONAL</v>
      </c>
      <c r="B160" s="22">
        <v>708</v>
      </c>
      <c r="C160" s="25" t="str">
        <f>VLOOKUP(B160,'[1]LISTADO ATM'!$A$2:$B$822,2,0)</f>
        <v xml:space="preserve">ATM El Vestir De Hoy </v>
      </c>
      <c r="D160" s="22" t="s">
        <v>18</v>
      </c>
      <c r="E160" s="36">
        <v>3335901334</v>
      </c>
    </row>
    <row r="161" spans="1:5" ht="18" x14ac:dyDescent="0.25">
      <c r="A161" s="19" t="str">
        <f>VLOOKUP(B161,'[1]LISTADO ATM'!$A$2:$C$822,3,0)</f>
        <v>NORTE</v>
      </c>
      <c r="B161" s="22">
        <v>809</v>
      </c>
      <c r="C161" s="25" t="str">
        <f>VLOOKUP(B161,'[1]LISTADO ATM'!$A$2:$B$822,2,0)</f>
        <v>ATM Yoma (Cotuí)</v>
      </c>
      <c r="D161" s="22" t="s">
        <v>18</v>
      </c>
      <c r="E161" s="36">
        <v>3335901627</v>
      </c>
    </row>
    <row r="162" spans="1:5" ht="18" x14ac:dyDescent="0.25">
      <c r="A162" s="19" t="str">
        <f>VLOOKUP(B162,'[1]LISTADO ATM'!$A$2:$C$822,3,0)</f>
        <v>SUR</v>
      </c>
      <c r="B162" s="22">
        <v>6</v>
      </c>
      <c r="C162" s="25" t="str">
        <f>VLOOKUP(B162,'[1]LISTADO ATM'!$A$2:$B$822,2,0)</f>
        <v xml:space="preserve">ATM Plaza WAO San Juan </v>
      </c>
      <c r="D162" s="22" t="s">
        <v>18</v>
      </c>
      <c r="E162" s="36" t="s">
        <v>27</v>
      </c>
    </row>
    <row r="163" spans="1:5" ht="18" x14ac:dyDescent="0.25">
      <c r="A163" s="19" t="str">
        <f>VLOOKUP(B163,'[1]LISTADO ATM'!$A$2:$C$822,3,0)</f>
        <v>DISTRITO NACIONAL</v>
      </c>
      <c r="B163" s="22">
        <v>610</v>
      </c>
      <c r="C163" s="25" t="str">
        <f>VLOOKUP(B163,'[1]LISTADO ATM'!$A$2:$B$822,2,0)</f>
        <v xml:space="preserve">ATM EDEESTE </v>
      </c>
      <c r="D163" s="22" t="s">
        <v>18</v>
      </c>
      <c r="E163" s="36" t="s">
        <v>67</v>
      </c>
    </row>
    <row r="164" spans="1:5" ht="18" x14ac:dyDescent="0.25">
      <c r="A164" s="19" t="str">
        <f>VLOOKUP(B164,'[1]LISTADO ATM'!$A$2:$C$822,3,0)</f>
        <v>SUR</v>
      </c>
      <c r="B164" s="22">
        <v>825</v>
      </c>
      <c r="C164" s="25" t="str">
        <f>VLOOKUP(B164,'[1]LISTADO ATM'!$A$2:$B$822,2,0)</f>
        <v xml:space="preserve">ATM Estacion Eco Cibeles (Las Matas de Farfán) </v>
      </c>
      <c r="D164" s="22" t="s">
        <v>18</v>
      </c>
      <c r="E164" s="36">
        <v>3335903091</v>
      </c>
    </row>
    <row r="165" spans="1:5" ht="18" x14ac:dyDescent="0.25">
      <c r="A165" s="19" t="str">
        <f>VLOOKUP(B165,'[1]LISTADO ATM'!$A$2:$C$822,3,0)</f>
        <v>DISTRITO NACIONAL</v>
      </c>
      <c r="B165" s="22">
        <v>578</v>
      </c>
      <c r="C165" s="25" t="str">
        <f>VLOOKUP(B165,'[1]LISTADO ATM'!$A$2:$B$822,2,0)</f>
        <v xml:space="preserve">ATM Procuraduría General de la República </v>
      </c>
      <c r="D165" s="22" t="s">
        <v>18</v>
      </c>
      <c r="E165" s="36">
        <v>3335903092</v>
      </c>
    </row>
    <row r="166" spans="1:5" ht="18" x14ac:dyDescent="0.25">
      <c r="A166" s="19" t="str">
        <f>VLOOKUP(B166,'[1]LISTADO ATM'!$A$2:$C$822,3,0)</f>
        <v>DISTRITO NACIONAL</v>
      </c>
      <c r="B166" s="22">
        <v>678</v>
      </c>
      <c r="C166" s="25" t="str">
        <f>VLOOKUP(B166,'[1]LISTADO ATM'!$A$2:$B$822,2,0)</f>
        <v>ATM Eco Petroleo San Isidro</v>
      </c>
      <c r="D166" s="22" t="s">
        <v>18</v>
      </c>
      <c r="E166" s="36">
        <v>3335903094</v>
      </c>
    </row>
    <row r="167" spans="1:5" ht="18" x14ac:dyDescent="0.25">
      <c r="A167" s="19" t="str">
        <f>VLOOKUP(B167,'[1]LISTADO ATM'!$A$2:$C$822,3,0)</f>
        <v>DISTRITO NACIONAL</v>
      </c>
      <c r="B167" s="22">
        <v>43</v>
      </c>
      <c r="C167" s="25" t="str">
        <f>VLOOKUP(B167,'[1]LISTADO ATM'!$A$2:$B$822,2,0)</f>
        <v xml:space="preserve">ATM Zona Franca San Isidro </v>
      </c>
      <c r="D167" s="22" t="s">
        <v>18</v>
      </c>
      <c r="E167" s="36">
        <v>3335903097</v>
      </c>
    </row>
    <row r="168" spans="1:5" ht="18" x14ac:dyDescent="0.25">
      <c r="A168" s="19" t="str">
        <f>VLOOKUP(B168,'[1]LISTADO ATM'!$A$2:$C$822,3,0)</f>
        <v>NORTE</v>
      </c>
      <c r="B168" s="22">
        <v>291</v>
      </c>
      <c r="C168" s="25" t="str">
        <f>VLOOKUP(B168,'[1]LISTADO ATM'!$A$2:$B$822,2,0)</f>
        <v xml:space="preserve">ATM S/M Jumbo Las Colinas </v>
      </c>
      <c r="D168" s="22" t="s">
        <v>18</v>
      </c>
      <c r="E168" s="36" t="s">
        <v>96</v>
      </c>
    </row>
    <row r="169" spans="1:5" ht="18" x14ac:dyDescent="0.25">
      <c r="A169" s="19" t="str">
        <f>VLOOKUP(B169,'[1]LISTADO ATM'!$A$2:$C$822,3,0)</f>
        <v>DISTRITO NACIONAL</v>
      </c>
      <c r="B169" s="22">
        <v>684</v>
      </c>
      <c r="C169" s="25" t="str">
        <f>VLOOKUP(B169,'[1]LISTADO ATM'!$A$2:$B$822,2,0)</f>
        <v>ATM Estación Texaco Prolongación 27 Febrero</v>
      </c>
      <c r="D169" s="22" t="s">
        <v>18</v>
      </c>
      <c r="E169" s="36" t="s">
        <v>94</v>
      </c>
    </row>
    <row r="170" spans="1:5" ht="18" x14ac:dyDescent="0.25">
      <c r="A170" s="19" t="str">
        <f>VLOOKUP(B170,'[1]LISTADO ATM'!$A$2:$C$822,3,0)</f>
        <v>DISTRITO NACIONAL</v>
      </c>
      <c r="B170" s="22">
        <v>755</v>
      </c>
      <c r="C170" s="25" t="str">
        <f>VLOOKUP(B170,'[1]LISTADO ATM'!$A$2:$B$822,2,0)</f>
        <v xml:space="preserve">ATM Oficina Galería del Este (Plaza) </v>
      </c>
      <c r="D170" s="22" t="s">
        <v>18</v>
      </c>
      <c r="E170" s="36" t="s">
        <v>93</v>
      </c>
    </row>
    <row r="171" spans="1:5" ht="18" x14ac:dyDescent="0.25">
      <c r="A171" s="19" t="str">
        <f>VLOOKUP(B171,'[1]LISTADO ATM'!$A$2:$C$822,3,0)</f>
        <v>DISTRITO NACIONAL</v>
      </c>
      <c r="B171" s="22">
        <v>719</v>
      </c>
      <c r="C171" s="25" t="str">
        <f>VLOOKUP(B171,'[1]LISTADO ATM'!$A$2:$B$822,2,0)</f>
        <v xml:space="preserve">ATM Ayuntamiento Municipal San Luís </v>
      </c>
      <c r="D171" s="22" t="s">
        <v>18</v>
      </c>
      <c r="E171" s="36" t="s">
        <v>89</v>
      </c>
    </row>
    <row r="172" spans="1:5" ht="18" x14ac:dyDescent="0.25">
      <c r="A172" s="19" t="str">
        <f>VLOOKUP(B172,'[1]LISTADO ATM'!$A$2:$C$822,3,0)</f>
        <v>DISTRITO NACIONAL</v>
      </c>
      <c r="B172" s="22">
        <v>547</v>
      </c>
      <c r="C172" s="25" t="str">
        <f>VLOOKUP(B172,'[1]LISTADO ATM'!$A$2:$B$822,2,0)</f>
        <v xml:space="preserve">ATM Plaza Lama Herrera </v>
      </c>
      <c r="D172" s="22" t="s">
        <v>18</v>
      </c>
      <c r="E172" s="36" t="s">
        <v>87</v>
      </c>
    </row>
    <row r="173" spans="1:5" ht="18" x14ac:dyDescent="0.25">
      <c r="A173" s="19" t="str">
        <f>VLOOKUP(B173,'[1]LISTADO ATM'!$A$2:$C$822,3,0)</f>
        <v>SUR</v>
      </c>
      <c r="B173" s="22">
        <v>584</v>
      </c>
      <c r="C173" s="25" t="str">
        <f>VLOOKUP(B173,'[1]LISTADO ATM'!$A$2:$B$822,2,0)</f>
        <v xml:space="preserve">ATM Oficina San Cristóbal I </v>
      </c>
      <c r="D173" s="22" t="s">
        <v>18</v>
      </c>
      <c r="E173" s="36" t="s">
        <v>86</v>
      </c>
    </row>
    <row r="174" spans="1:5" ht="18" x14ac:dyDescent="0.25">
      <c r="A174" s="19" t="str">
        <f>VLOOKUP(B174,'[1]LISTADO ATM'!$A$2:$C$822,3,0)</f>
        <v>NORTE</v>
      </c>
      <c r="B174" s="22">
        <v>290</v>
      </c>
      <c r="C174" s="25" t="str">
        <f>VLOOKUP(B174,'[1]LISTADO ATM'!$A$2:$B$822,2,0)</f>
        <v xml:space="preserve">ATM Oficina San Francisco de Macorís </v>
      </c>
      <c r="D174" s="22" t="s">
        <v>18</v>
      </c>
      <c r="E174" s="36">
        <v>3335903179</v>
      </c>
    </row>
    <row r="175" spans="1:5" ht="18" x14ac:dyDescent="0.25">
      <c r="A175" s="19" t="e">
        <f>VLOOKUP(B175,'[1]LISTADO ATM'!$A$2:$C$822,3,0)</f>
        <v>#N/A</v>
      </c>
      <c r="B175" s="22"/>
      <c r="C175" s="25" t="e">
        <f>VLOOKUP(B175,'[1]LISTADO ATM'!$A$2:$B$822,2,0)</f>
        <v>#N/A</v>
      </c>
      <c r="D175" s="66"/>
      <c r="E175" s="36"/>
    </row>
    <row r="176" spans="1:5" ht="18.75" thickBot="1" x14ac:dyDescent="0.3">
      <c r="A176" s="26" t="s">
        <v>11</v>
      </c>
      <c r="B176" s="37">
        <f>COUNT(B160:B174)</f>
        <v>15</v>
      </c>
      <c r="C176" s="14"/>
      <c r="D176" s="14"/>
      <c r="E176" s="14"/>
    </row>
    <row r="177" spans="1:5" ht="15.75" thickBot="1" x14ac:dyDescent="0.3">
      <c r="B177" s="5"/>
      <c r="E177" s="5"/>
    </row>
    <row r="178" spans="1:5" ht="18" x14ac:dyDescent="0.25">
      <c r="A178" s="40" t="s">
        <v>13</v>
      </c>
      <c r="B178" s="41"/>
      <c r="C178" s="41"/>
      <c r="D178" s="41"/>
      <c r="E178" s="42"/>
    </row>
    <row r="179" spans="1:5" ht="18" x14ac:dyDescent="0.25">
      <c r="A179" s="2" t="s">
        <v>5</v>
      </c>
      <c r="B179" s="2" t="s">
        <v>6</v>
      </c>
      <c r="C179" s="4" t="s">
        <v>7</v>
      </c>
      <c r="D179" s="18" t="s">
        <v>8</v>
      </c>
      <c r="E179" s="18" t="s">
        <v>9</v>
      </c>
    </row>
    <row r="180" spans="1:5" ht="17.25" customHeight="1" x14ac:dyDescent="0.25">
      <c r="A180" s="19" t="str">
        <f>VLOOKUP(B180,'[1]LISTADO ATM'!$A$2:$C$822,3,0)</f>
        <v>DISTRITO NACIONAL</v>
      </c>
      <c r="B180" s="22">
        <v>818</v>
      </c>
      <c r="C180" s="25" t="str">
        <f>VLOOKUP(B180,'[1]LISTADO ATM'!$A$2:$B$822,2,0)</f>
        <v xml:space="preserve">ATM Juridicción Inmobiliaria </v>
      </c>
      <c r="D180" s="28" t="s">
        <v>25</v>
      </c>
      <c r="E180" s="25" t="s">
        <v>51</v>
      </c>
    </row>
    <row r="181" spans="1:5" ht="17.25" customHeight="1" x14ac:dyDescent="0.25">
      <c r="A181" s="19" t="str">
        <f>VLOOKUP(B181,'[1]LISTADO ATM'!$A$2:$C$822,3,0)</f>
        <v>NORTE</v>
      </c>
      <c r="B181" s="22">
        <v>304</v>
      </c>
      <c r="C181" s="25" t="str">
        <f>VLOOKUP(B181,'[1]LISTADO ATM'!$A$2:$B$822,2,0)</f>
        <v xml:space="preserve">ATM Multicentro La Sirena Estrella Sadhala </v>
      </c>
      <c r="D181" s="28" t="s">
        <v>22</v>
      </c>
      <c r="E181" s="25" t="s">
        <v>83</v>
      </c>
    </row>
    <row r="182" spans="1:5" ht="17.25" customHeight="1" x14ac:dyDescent="0.25">
      <c r="A182" s="19" t="str">
        <f>VLOOKUP(B182,'[1]LISTADO ATM'!$A$2:$C$822,3,0)</f>
        <v>ESTE</v>
      </c>
      <c r="B182" s="22">
        <v>399</v>
      </c>
      <c r="C182" s="25" t="str">
        <f>VLOOKUP(B182,'[1]LISTADO ATM'!$A$2:$B$822,2,0)</f>
        <v xml:space="preserve">ATM Oficina La Romana II </v>
      </c>
      <c r="D182" s="28" t="s">
        <v>25</v>
      </c>
      <c r="E182" s="25" t="s">
        <v>98</v>
      </c>
    </row>
    <row r="183" spans="1:5" ht="17.25" customHeight="1" x14ac:dyDescent="0.25">
      <c r="A183" s="19" t="str">
        <f>VLOOKUP(B183,'[1]LISTADO ATM'!$A$2:$C$822,3,0)</f>
        <v>ESTE</v>
      </c>
      <c r="B183" s="22">
        <v>211</v>
      </c>
      <c r="C183" s="25" t="str">
        <f>VLOOKUP(B183,'[1]LISTADO ATM'!$A$2:$B$822,2,0)</f>
        <v xml:space="preserve">ATM Oficina La Romana I </v>
      </c>
      <c r="D183" s="28" t="s">
        <v>25</v>
      </c>
      <c r="E183" s="25" t="s">
        <v>97</v>
      </c>
    </row>
    <row r="184" spans="1:5" ht="17.25" customHeight="1" x14ac:dyDescent="0.25">
      <c r="A184" s="19" t="str">
        <f>VLOOKUP(B184,'[1]LISTADO ATM'!$A$2:$C$822,3,0)</f>
        <v>NORTE</v>
      </c>
      <c r="B184" s="22">
        <v>277</v>
      </c>
      <c r="C184" s="25" t="str">
        <f>VLOOKUP(B184,'[1]LISTADO ATM'!$A$2:$B$822,2,0)</f>
        <v xml:space="preserve">ATM Oficina Duarte (Santiago) </v>
      </c>
      <c r="D184" s="28" t="s">
        <v>25</v>
      </c>
      <c r="E184" s="36" t="s">
        <v>95</v>
      </c>
    </row>
    <row r="185" spans="1:5" ht="17.25" customHeight="1" thickBot="1" x14ac:dyDescent="0.3">
      <c r="A185" s="3" t="s">
        <v>11</v>
      </c>
      <c r="B185" s="37">
        <f>COUNT(B180:B181)</f>
        <v>2</v>
      </c>
      <c r="C185" s="14"/>
      <c r="D185" s="17"/>
      <c r="E185" s="17"/>
    </row>
    <row r="186" spans="1:5" ht="17.25" customHeight="1" thickBot="1" x14ac:dyDescent="0.3">
      <c r="B186" s="5"/>
      <c r="E186" s="5"/>
    </row>
    <row r="187" spans="1:5" ht="18.75" thickBot="1" x14ac:dyDescent="0.3">
      <c r="A187" s="43" t="s">
        <v>12</v>
      </c>
      <c r="B187" s="44"/>
      <c r="C187" t="s">
        <v>17</v>
      </c>
      <c r="D187" s="5"/>
      <c r="E187" s="5"/>
    </row>
    <row r="188" spans="1:5" ht="18.75" thickBot="1" x14ac:dyDescent="0.3">
      <c r="A188" s="45">
        <f>+B156+B176+B185</f>
        <v>42</v>
      </c>
      <c r="B188" s="46"/>
    </row>
    <row r="189" spans="1:5" ht="15.75" thickBot="1" x14ac:dyDescent="0.3">
      <c r="B189" s="5"/>
      <c r="E189" s="5"/>
    </row>
    <row r="190" spans="1:5" ht="18.75" thickBot="1" x14ac:dyDescent="0.3">
      <c r="A190" s="47" t="s">
        <v>15</v>
      </c>
      <c r="B190" s="48"/>
      <c r="C190" s="48"/>
      <c r="D190" s="48"/>
      <c r="E190" s="49"/>
    </row>
    <row r="191" spans="1:5" ht="17.25" customHeight="1" x14ac:dyDescent="0.25">
      <c r="A191" s="6" t="s">
        <v>5</v>
      </c>
      <c r="B191" s="6" t="s">
        <v>6</v>
      </c>
      <c r="C191" s="4" t="s">
        <v>7</v>
      </c>
      <c r="D191" s="50" t="s">
        <v>8</v>
      </c>
      <c r="E191" s="51"/>
    </row>
    <row r="192" spans="1:5" ht="18" x14ac:dyDescent="0.25">
      <c r="A192" s="22" t="str">
        <f>VLOOKUP(B192,'[1]LISTADO ATM'!$A$2:$C$822,3,0)</f>
        <v>DISTRITO NACIONAL</v>
      </c>
      <c r="B192" s="22">
        <v>227</v>
      </c>
      <c r="C192" s="22" t="str">
        <f>VLOOKUP(B192,'[1]LISTADO ATM'!$A$2:$B$822,2,0)</f>
        <v xml:space="preserve">ATM S/M Bravo Av. Enriquillo </v>
      </c>
      <c r="D192" s="64" t="s">
        <v>23</v>
      </c>
      <c r="E192" s="65"/>
    </row>
    <row r="193" spans="1:5" ht="18" x14ac:dyDescent="0.25">
      <c r="A193" s="22" t="str">
        <f>VLOOKUP(B193,'[1]LISTADO ATM'!$A$2:$C$822,3,0)</f>
        <v>DISTRITO NACIONAL</v>
      </c>
      <c r="B193" s="22">
        <v>577</v>
      </c>
      <c r="C193" s="22" t="str">
        <f>VLOOKUP(B193,'[1]LISTADO ATM'!$A$2:$B$822,2,0)</f>
        <v xml:space="preserve">ATM Olé Ave. Duarte </v>
      </c>
      <c r="D193" s="64" t="s">
        <v>21</v>
      </c>
      <c r="E193" s="65"/>
    </row>
    <row r="194" spans="1:5" ht="18" x14ac:dyDescent="0.25">
      <c r="A194" s="22" t="str">
        <f>VLOOKUP(B194,'[1]LISTADO ATM'!$A$2:$C$822,3,0)</f>
        <v>NORTE</v>
      </c>
      <c r="B194" s="22">
        <v>882</v>
      </c>
      <c r="C194" s="22" t="str">
        <f>VLOOKUP(B194,'[1]LISTADO ATM'!$A$2:$B$822,2,0)</f>
        <v xml:space="preserve">ATM Oficina Moca II </v>
      </c>
      <c r="D194" s="64" t="s">
        <v>23</v>
      </c>
      <c r="E194" s="65"/>
    </row>
    <row r="195" spans="1:5" ht="18" x14ac:dyDescent="0.25">
      <c r="A195" s="22" t="str">
        <f>VLOOKUP(B195,'[1]LISTADO ATM'!$A$2:$C$822,3,0)</f>
        <v>NORTE</v>
      </c>
      <c r="B195" s="22">
        <v>142</v>
      </c>
      <c r="C195" s="22" t="str">
        <f>VLOOKUP(B195,'[1]LISTADO ATM'!$A$2:$B$822,2,0)</f>
        <v xml:space="preserve">ATM Centro de Caja Galerías Bonao </v>
      </c>
      <c r="D195" s="64" t="s">
        <v>21</v>
      </c>
      <c r="E195" s="65"/>
    </row>
    <row r="196" spans="1:5" ht="18" x14ac:dyDescent="0.25">
      <c r="A196" s="22" t="str">
        <f>VLOOKUP(B196,'[1]LISTADO ATM'!$A$2:$C$822,3,0)</f>
        <v>SUR</v>
      </c>
      <c r="B196" s="22">
        <v>89</v>
      </c>
      <c r="C196" s="22" t="str">
        <f>VLOOKUP(B196,'[1]LISTADO ATM'!$A$2:$B$822,2,0)</f>
        <v xml:space="preserve">ATM UNP El Cercado (San Juan) </v>
      </c>
      <c r="D196" s="64" t="s">
        <v>21</v>
      </c>
      <c r="E196" s="65"/>
    </row>
    <row r="197" spans="1:5" ht="18" x14ac:dyDescent="0.25">
      <c r="A197" s="22" t="str">
        <f>VLOOKUP(B197,'[1]LISTADO ATM'!$A$2:$C$822,3,0)</f>
        <v>DISTRITO NACIONAL</v>
      </c>
      <c r="B197" s="22">
        <v>125</v>
      </c>
      <c r="C197" s="22" t="str">
        <f>VLOOKUP(B197,'[1]LISTADO ATM'!$A$2:$B$822,2,0)</f>
        <v xml:space="preserve">ATM Dirección General de Aduanas II </v>
      </c>
      <c r="D197" s="64" t="s">
        <v>21</v>
      </c>
      <c r="E197" s="65"/>
    </row>
    <row r="198" spans="1:5" ht="18" x14ac:dyDescent="0.25">
      <c r="A198" s="22" t="str">
        <f>VLOOKUP(B198,'[1]LISTADO ATM'!$A$2:$C$822,3,0)</f>
        <v>NORTE</v>
      </c>
      <c r="B198" s="22">
        <v>138</v>
      </c>
      <c r="C198" s="22" t="str">
        <f>VLOOKUP(B198,'[1]LISTADO ATM'!$A$2:$B$822,2,0)</f>
        <v xml:space="preserve">ATM UNP Fantino </v>
      </c>
      <c r="D198" s="64" t="s">
        <v>21</v>
      </c>
      <c r="E198" s="65"/>
    </row>
    <row r="199" spans="1:5" ht="18" x14ac:dyDescent="0.25">
      <c r="A199" s="22" t="str">
        <f>VLOOKUP(B199,'[1]LISTADO ATM'!$A$2:$C$822,3,0)</f>
        <v>DISTRITO NACIONAL</v>
      </c>
      <c r="B199" s="22">
        <v>314</v>
      </c>
      <c r="C199" s="22" t="str">
        <f>VLOOKUP(B199,'[1]LISTADO ATM'!$A$2:$B$822,2,0)</f>
        <v xml:space="preserve">ATM UNP Cambita Garabito (San Cristóbal) </v>
      </c>
      <c r="D199" s="64" t="s">
        <v>21</v>
      </c>
      <c r="E199" s="65"/>
    </row>
    <row r="200" spans="1:5" ht="18" x14ac:dyDescent="0.25">
      <c r="A200" s="22" t="str">
        <f>VLOOKUP(B200,'[1]LISTADO ATM'!$A$2:$C$822,3,0)</f>
        <v>NORTE</v>
      </c>
      <c r="B200" s="22">
        <v>357</v>
      </c>
      <c r="C200" s="22" t="str">
        <f>VLOOKUP(B200,'[1]LISTADO ATM'!$A$2:$B$822,2,0)</f>
        <v xml:space="preserve">ATM Universidad Nacional Evangélica (Santiago) </v>
      </c>
      <c r="D200" s="64" t="s">
        <v>21</v>
      </c>
      <c r="E200" s="65"/>
    </row>
    <row r="201" spans="1:5" ht="18" x14ac:dyDescent="0.25">
      <c r="A201" s="22" t="str">
        <f>VLOOKUP(B201,'[1]LISTADO ATM'!$A$2:$C$822,3,0)</f>
        <v>DISTRITO NACIONAL</v>
      </c>
      <c r="B201" s="22">
        <v>377</v>
      </c>
      <c r="C201" s="22" t="str">
        <f>VLOOKUP(B201,'[1]LISTADO ATM'!$A$2:$B$822,2,0)</f>
        <v>ATM Estación del Metro Eduardo Brito</v>
      </c>
      <c r="D201" s="64" t="s">
        <v>21</v>
      </c>
      <c r="E201" s="65"/>
    </row>
    <row r="202" spans="1:5" ht="18" x14ac:dyDescent="0.25">
      <c r="A202" s="22" t="str">
        <f>VLOOKUP(B202,'[1]LISTADO ATM'!$A$2:$C$822,3,0)</f>
        <v>DISTRITO NACIONAL</v>
      </c>
      <c r="B202" s="22">
        <v>387</v>
      </c>
      <c r="C202" s="22" t="str">
        <f>VLOOKUP(B202,'[1]LISTADO ATM'!$A$2:$B$822,2,0)</f>
        <v xml:space="preserve">ATM S/M La Cadena San Vicente de Paul </v>
      </c>
      <c r="D202" s="64" t="s">
        <v>21</v>
      </c>
      <c r="E202" s="65"/>
    </row>
    <row r="203" spans="1:5" ht="18" x14ac:dyDescent="0.25">
      <c r="A203" s="22" t="str">
        <f>VLOOKUP(B203,'[1]LISTADO ATM'!$A$2:$C$822,3,0)</f>
        <v>SUR</v>
      </c>
      <c r="B203" s="22">
        <v>582</v>
      </c>
      <c r="C203" s="22" t="str">
        <f>VLOOKUP(B203,'[1]LISTADO ATM'!$A$2:$B$822,2,0)</f>
        <v>ATM Estación Sabana Yegua</v>
      </c>
      <c r="D203" s="64" t="s">
        <v>21</v>
      </c>
      <c r="E203" s="65"/>
    </row>
    <row r="204" spans="1:5" ht="18" x14ac:dyDescent="0.25">
      <c r="A204" s="22" t="str">
        <f>VLOOKUP(B204,'[1]LISTADO ATM'!$A$2:$C$822,3,0)</f>
        <v>DISTRITO NACIONAL</v>
      </c>
      <c r="B204" s="22">
        <v>600</v>
      </c>
      <c r="C204" s="22" t="str">
        <f>VLOOKUP(B204,'[1]LISTADO ATM'!$A$2:$B$822,2,0)</f>
        <v>ATM S/M Bravo Hipica</v>
      </c>
      <c r="D204" s="64" t="s">
        <v>21</v>
      </c>
      <c r="E204" s="65"/>
    </row>
    <row r="205" spans="1:5" ht="18" x14ac:dyDescent="0.25">
      <c r="A205" s="22" t="str">
        <f>VLOOKUP(B205,'[1]LISTADO ATM'!$A$2:$C$822,3,0)</f>
        <v>NORTE</v>
      </c>
      <c r="B205" s="22">
        <v>606</v>
      </c>
      <c r="C205" s="22" t="str">
        <f>VLOOKUP(B205,'[1]LISTADO ATM'!$A$2:$B$822,2,0)</f>
        <v xml:space="preserve">ATM UNP Manolo Tavarez Justo </v>
      </c>
      <c r="D205" s="64" t="s">
        <v>21</v>
      </c>
      <c r="E205" s="65"/>
    </row>
    <row r="206" spans="1:5" ht="18" x14ac:dyDescent="0.25">
      <c r="A206" s="22" t="str">
        <f>VLOOKUP(B206,'[1]LISTADO ATM'!$A$2:$C$822,3,0)</f>
        <v>ESTE</v>
      </c>
      <c r="B206" s="22">
        <v>634</v>
      </c>
      <c r="C206" s="22" t="str">
        <f>VLOOKUP(B206,'[1]LISTADO ATM'!$A$2:$B$822,2,0)</f>
        <v xml:space="preserve">ATM Ayuntamiento Los Llanos (SPM) </v>
      </c>
      <c r="D206" s="64" t="s">
        <v>21</v>
      </c>
      <c r="E206" s="65"/>
    </row>
    <row r="207" spans="1:5" ht="18" x14ac:dyDescent="0.25">
      <c r="A207" s="22" t="str">
        <f>VLOOKUP(B207,'[1]LISTADO ATM'!$A$2:$C$822,3,0)</f>
        <v>NORTE</v>
      </c>
      <c r="B207" s="22">
        <v>645</v>
      </c>
      <c r="C207" s="22" t="str">
        <f>VLOOKUP(B207,'[1]LISTADO ATM'!$A$2:$B$822,2,0)</f>
        <v xml:space="preserve">ATM UNP Cabrera </v>
      </c>
      <c r="D207" s="64" t="s">
        <v>21</v>
      </c>
      <c r="E207" s="65"/>
    </row>
    <row r="208" spans="1:5" ht="18" x14ac:dyDescent="0.25">
      <c r="A208" s="22" t="str">
        <f>VLOOKUP(B208,'[1]LISTADO ATM'!$A$2:$C$822,3,0)</f>
        <v>NORTE</v>
      </c>
      <c r="B208" s="22">
        <v>654</v>
      </c>
      <c r="C208" s="22" t="str">
        <f>VLOOKUP(B208,'[1]LISTADO ATM'!$A$2:$B$822,2,0)</f>
        <v>ATM Autoservicio S/M Jumbo Puerto Plata</v>
      </c>
      <c r="D208" s="64" t="s">
        <v>21</v>
      </c>
      <c r="E208" s="65"/>
    </row>
    <row r="209" spans="1:5" ht="18" x14ac:dyDescent="0.25">
      <c r="A209" s="22" t="str">
        <f>VLOOKUP(B209,'[1]LISTADO ATM'!$A$2:$C$822,3,0)</f>
        <v>DISTRITO NACIONAL</v>
      </c>
      <c r="B209" s="22">
        <v>658</v>
      </c>
      <c r="C209" s="22" t="str">
        <f>VLOOKUP(B209,'[1]LISTADO ATM'!$A$2:$B$822,2,0)</f>
        <v>ATM Cámara de Cuentas</v>
      </c>
      <c r="D209" s="64" t="s">
        <v>21</v>
      </c>
      <c r="E209" s="65"/>
    </row>
    <row r="210" spans="1:5" ht="18" x14ac:dyDescent="0.25">
      <c r="A210" s="22" t="str">
        <f>VLOOKUP(B210,'[1]LISTADO ATM'!$A$2:$C$822,3,0)</f>
        <v>NORTE</v>
      </c>
      <c r="B210" s="22">
        <v>668</v>
      </c>
      <c r="C210" s="22" t="str">
        <f>VLOOKUP(B210,'[1]LISTADO ATM'!$A$2:$B$822,2,0)</f>
        <v>ATM Hospital HEMMI (Santiago)</v>
      </c>
      <c r="D210" s="64" t="s">
        <v>21</v>
      </c>
      <c r="E210" s="65"/>
    </row>
    <row r="211" spans="1:5" ht="18" x14ac:dyDescent="0.25">
      <c r="A211" s="22" t="str">
        <f>VLOOKUP(B211,'[1]LISTADO ATM'!$A$2:$C$822,3,0)</f>
        <v>NORTE</v>
      </c>
      <c r="B211" s="22">
        <v>778</v>
      </c>
      <c r="C211" s="22" t="str">
        <f>VLOOKUP(B211,'[1]LISTADO ATM'!$A$2:$B$822,2,0)</f>
        <v xml:space="preserve">ATM Oficina Esperanza (Mao) </v>
      </c>
      <c r="D211" s="64" t="s">
        <v>21</v>
      </c>
      <c r="E211" s="65"/>
    </row>
    <row r="212" spans="1:5" ht="18" x14ac:dyDescent="0.25">
      <c r="A212" s="22" t="str">
        <f>VLOOKUP(B212,'[1]LISTADO ATM'!$A$2:$C$822,3,0)</f>
        <v>ESTE</v>
      </c>
      <c r="B212" s="22">
        <v>838</v>
      </c>
      <c r="C212" s="22" t="str">
        <f>VLOOKUP(B212,'[1]LISTADO ATM'!$A$2:$B$822,2,0)</f>
        <v xml:space="preserve">ATM UNP Consuelo </v>
      </c>
      <c r="D212" s="64" t="s">
        <v>21</v>
      </c>
      <c r="E212" s="65"/>
    </row>
    <row r="213" spans="1:5" ht="18" x14ac:dyDescent="0.25">
      <c r="A213" s="22" t="e">
        <f>VLOOKUP(B213,'[1]LISTADO ATM'!$A$2:$C$822,3,0)</f>
        <v>#N/A</v>
      </c>
      <c r="B213" s="22"/>
      <c r="C213" s="22" t="e">
        <f>VLOOKUP(B213,'[1]LISTADO ATM'!$A$2:$B$822,2,0)</f>
        <v>#N/A</v>
      </c>
      <c r="D213" s="64"/>
      <c r="E213" s="65"/>
    </row>
    <row r="214" spans="1:5" ht="18" x14ac:dyDescent="0.25">
      <c r="A214" s="22" t="e">
        <f>VLOOKUP(B214,'[1]LISTADO ATM'!$A$2:$C$822,3,0)</f>
        <v>#N/A</v>
      </c>
      <c r="B214" s="22"/>
      <c r="C214" s="22" t="e">
        <f>VLOOKUP(B214,'[1]LISTADO ATM'!$A$2:$B$822,2,0)</f>
        <v>#N/A</v>
      </c>
      <c r="D214" s="38"/>
      <c r="E214" s="39"/>
    </row>
    <row r="215" spans="1:5" ht="18" x14ac:dyDescent="0.25">
      <c r="A215" s="22" t="e">
        <f>VLOOKUP(B215,'[1]LISTADO ATM'!$A$2:$C$822,3,0)</f>
        <v>#N/A</v>
      </c>
      <c r="B215" s="22"/>
      <c r="C215" s="22" t="e">
        <f>VLOOKUP(B215,'[1]LISTADO ATM'!$A$2:$B$822,2,0)</f>
        <v>#N/A</v>
      </c>
      <c r="D215" s="38"/>
      <c r="E215" s="39"/>
    </row>
    <row r="216" spans="1:5" ht="18.75" thickBot="1" x14ac:dyDescent="0.3">
      <c r="A216" s="26" t="s">
        <v>11</v>
      </c>
      <c r="B216" s="37">
        <f>COUNT(B192:B212)</f>
        <v>21</v>
      </c>
      <c r="C216" s="23"/>
      <c r="D216" s="23"/>
      <c r="E216" s="24"/>
    </row>
  </sheetData>
  <mergeCells count="35">
    <mergeCell ref="D211:E211"/>
    <mergeCell ref="D212:E212"/>
    <mergeCell ref="D213:E213"/>
    <mergeCell ref="D206:E206"/>
    <mergeCell ref="D207:E207"/>
    <mergeCell ref="D208:E208"/>
    <mergeCell ref="D209:E209"/>
    <mergeCell ref="D210:E210"/>
    <mergeCell ref="D201:E201"/>
    <mergeCell ref="D202:E202"/>
    <mergeCell ref="D203:E203"/>
    <mergeCell ref="D204:E204"/>
    <mergeCell ref="D205:E205"/>
    <mergeCell ref="D196:E196"/>
    <mergeCell ref="D197:E197"/>
    <mergeCell ref="D198:E198"/>
    <mergeCell ref="D199:E199"/>
    <mergeCell ref="D200:E200"/>
    <mergeCell ref="D194:E194"/>
    <mergeCell ref="D195:E195"/>
    <mergeCell ref="D192:E192"/>
    <mergeCell ref="D193:E193"/>
    <mergeCell ref="C127:E127"/>
    <mergeCell ref="A129:E129"/>
    <mergeCell ref="A158:E158"/>
    <mergeCell ref="A1:E1"/>
    <mergeCell ref="A2:E2"/>
    <mergeCell ref="A7:E7"/>
    <mergeCell ref="C119:E119"/>
    <mergeCell ref="A121:E121"/>
    <mergeCell ref="A178:E178"/>
    <mergeCell ref="A187:B187"/>
    <mergeCell ref="A188:B188"/>
    <mergeCell ref="A190:E190"/>
    <mergeCell ref="D191:E191"/>
  </mergeCells>
  <phoneticPr fontId="11" type="noConversion"/>
  <conditionalFormatting sqref="E75:E76">
    <cfRule type="duplicateValues" dxfId="118" priority="214"/>
  </conditionalFormatting>
  <conditionalFormatting sqref="E95">
    <cfRule type="duplicateValues" dxfId="117" priority="188"/>
  </conditionalFormatting>
  <conditionalFormatting sqref="E95">
    <cfRule type="duplicateValues" dxfId="116" priority="187"/>
  </conditionalFormatting>
  <conditionalFormatting sqref="E133">
    <cfRule type="duplicateValues" dxfId="115" priority="180"/>
  </conditionalFormatting>
  <conditionalFormatting sqref="E133">
    <cfRule type="duplicateValues" dxfId="114" priority="179"/>
  </conditionalFormatting>
  <conditionalFormatting sqref="E194">
    <cfRule type="duplicateValues" dxfId="113" priority="120"/>
  </conditionalFormatting>
  <conditionalFormatting sqref="E194">
    <cfRule type="duplicateValues" dxfId="112" priority="119"/>
  </conditionalFormatting>
  <conditionalFormatting sqref="E194">
    <cfRule type="duplicateValues" dxfId="111" priority="118"/>
  </conditionalFormatting>
  <conditionalFormatting sqref="E13">
    <cfRule type="duplicateValues" dxfId="110" priority="114"/>
  </conditionalFormatting>
  <conditionalFormatting sqref="E13">
    <cfRule type="duplicateValues" dxfId="109" priority="113"/>
  </conditionalFormatting>
  <conditionalFormatting sqref="E14">
    <cfRule type="duplicateValues" dxfId="108" priority="112"/>
  </conditionalFormatting>
  <conditionalFormatting sqref="E14">
    <cfRule type="duplicateValues" dxfId="107" priority="111"/>
  </conditionalFormatting>
  <conditionalFormatting sqref="E15">
    <cfRule type="duplicateValues" dxfId="106" priority="110"/>
  </conditionalFormatting>
  <conditionalFormatting sqref="E15">
    <cfRule type="duplicateValues" dxfId="105" priority="109"/>
  </conditionalFormatting>
  <conditionalFormatting sqref="E16">
    <cfRule type="duplicateValues" dxfId="104" priority="108"/>
  </conditionalFormatting>
  <conditionalFormatting sqref="E16">
    <cfRule type="duplicateValues" dxfId="103" priority="107"/>
  </conditionalFormatting>
  <conditionalFormatting sqref="E17">
    <cfRule type="duplicateValues" dxfId="102" priority="106"/>
  </conditionalFormatting>
  <conditionalFormatting sqref="E17">
    <cfRule type="duplicateValues" dxfId="101" priority="105"/>
  </conditionalFormatting>
  <conditionalFormatting sqref="E83">
    <cfRule type="duplicateValues" dxfId="100" priority="974"/>
  </conditionalFormatting>
  <conditionalFormatting sqref="E77 E82">
    <cfRule type="duplicateValues" dxfId="99" priority="987"/>
  </conditionalFormatting>
  <conditionalFormatting sqref="E24">
    <cfRule type="duplicateValues" dxfId="98" priority="104"/>
  </conditionalFormatting>
  <conditionalFormatting sqref="E26">
    <cfRule type="duplicateValues" dxfId="97" priority="101"/>
  </conditionalFormatting>
  <conditionalFormatting sqref="E26">
    <cfRule type="duplicateValues" dxfId="96" priority="102"/>
  </conditionalFormatting>
  <conditionalFormatting sqref="E25">
    <cfRule type="duplicateValues" dxfId="95" priority="99"/>
  </conditionalFormatting>
  <conditionalFormatting sqref="E22:E23">
    <cfRule type="duplicateValues" dxfId="94" priority="98"/>
  </conditionalFormatting>
  <conditionalFormatting sqref="E32">
    <cfRule type="duplicateValues" dxfId="93" priority="97"/>
  </conditionalFormatting>
  <conditionalFormatting sqref="E31">
    <cfRule type="duplicateValues" dxfId="92" priority="96"/>
  </conditionalFormatting>
  <conditionalFormatting sqref="E30">
    <cfRule type="duplicateValues" dxfId="91" priority="95"/>
  </conditionalFormatting>
  <conditionalFormatting sqref="E30">
    <cfRule type="duplicateValues" dxfId="90" priority="94"/>
  </conditionalFormatting>
  <conditionalFormatting sqref="E29">
    <cfRule type="duplicateValues" dxfId="89" priority="93"/>
  </conditionalFormatting>
  <conditionalFormatting sqref="E29">
    <cfRule type="duplicateValues" dxfId="88" priority="92"/>
  </conditionalFormatting>
  <conditionalFormatting sqref="E28">
    <cfRule type="duplicateValues" dxfId="87" priority="91"/>
  </conditionalFormatting>
  <conditionalFormatting sqref="E28">
    <cfRule type="duplicateValues" dxfId="86" priority="90"/>
  </conditionalFormatting>
  <conditionalFormatting sqref="E27">
    <cfRule type="duplicateValues" dxfId="85" priority="89"/>
  </conditionalFormatting>
  <conditionalFormatting sqref="E27">
    <cfRule type="duplicateValues" dxfId="84" priority="88"/>
  </conditionalFormatting>
  <conditionalFormatting sqref="E35">
    <cfRule type="duplicateValues" dxfId="83" priority="76"/>
  </conditionalFormatting>
  <conditionalFormatting sqref="E36">
    <cfRule type="duplicateValues" dxfId="82" priority="77"/>
  </conditionalFormatting>
  <conditionalFormatting sqref="E39">
    <cfRule type="duplicateValues" dxfId="81" priority="75"/>
  </conditionalFormatting>
  <conditionalFormatting sqref="E39">
    <cfRule type="duplicateValues" dxfId="80" priority="74"/>
  </conditionalFormatting>
  <conditionalFormatting sqref="E37">
    <cfRule type="duplicateValues" dxfId="79" priority="73"/>
  </conditionalFormatting>
  <conditionalFormatting sqref="E38">
    <cfRule type="duplicateValues" dxfId="78" priority="72"/>
  </conditionalFormatting>
  <conditionalFormatting sqref="E40">
    <cfRule type="duplicateValues" dxfId="77" priority="71"/>
  </conditionalFormatting>
  <conditionalFormatting sqref="E41">
    <cfRule type="duplicateValues" dxfId="76" priority="70"/>
  </conditionalFormatting>
  <conditionalFormatting sqref="E42">
    <cfRule type="duplicateValues" dxfId="75" priority="69"/>
  </conditionalFormatting>
  <conditionalFormatting sqref="E42">
    <cfRule type="duplicateValues" dxfId="74" priority="68"/>
  </conditionalFormatting>
  <conditionalFormatting sqref="E43">
    <cfRule type="duplicateValues" dxfId="73" priority="67"/>
  </conditionalFormatting>
  <conditionalFormatting sqref="E43">
    <cfRule type="duplicateValues" dxfId="72" priority="66"/>
  </conditionalFormatting>
  <conditionalFormatting sqref="E44">
    <cfRule type="duplicateValues" dxfId="71" priority="65"/>
  </conditionalFormatting>
  <conditionalFormatting sqref="E44">
    <cfRule type="duplicateValues" dxfId="70" priority="64"/>
  </conditionalFormatting>
  <conditionalFormatting sqref="E112">
    <cfRule type="duplicateValues" dxfId="69" priority="1239"/>
  </conditionalFormatting>
  <conditionalFormatting sqref="E123">
    <cfRule type="duplicateValues" dxfId="68" priority="63"/>
  </conditionalFormatting>
  <conditionalFormatting sqref="E123">
    <cfRule type="duplicateValues" dxfId="67" priority="62"/>
  </conditionalFormatting>
  <conditionalFormatting sqref="E45">
    <cfRule type="duplicateValues" dxfId="66" priority="56"/>
  </conditionalFormatting>
  <conditionalFormatting sqref="E46">
    <cfRule type="duplicateValues" dxfId="65" priority="55"/>
  </conditionalFormatting>
  <conditionalFormatting sqref="E47">
    <cfRule type="duplicateValues" dxfId="64" priority="54"/>
  </conditionalFormatting>
  <conditionalFormatting sqref="E48">
    <cfRule type="duplicateValues" dxfId="63" priority="53"/>
  </conditionalFormatting>
  <conditionalFormatting sqref="E49">
    <cfRule type="duplicateValues" dxfId="62" priority="52"/>
  </conditionalFormatting>
  <conditionalFormatting sqref="E50">
    <cfRule type="duplicateValues" dxfId="61" priority="51"/>
  </conditionalFormatting>
  <conditionalFormatting sqref="E51">
    <cfRule type="duplicateValues" dxfId="60" priority="50"/>
  </conditionalFormatting>
  <conditionalFormatting sqref="E52">
    <cfRule type="duplicateValues" dxfId="59" priority="49"/>
  </conditionalFormatting>
  <conditionalFormatting sqref="E53">
    <cfRule type="duplicateValues" dxfId="58" priority="48"/>
  </conditionalFormatting>
  <conditionalFormatting sqref="E54">
    <cfRule type="duplicateValues" dxfId="57" priority="47"/>
  </conditionalFormatting>
  <conditionalFormatting sqref="E55">
    <cfRule type="duplicateValues" dxfId="56" priority="46"/>
  </conditionalFormatting>
  <conditionalFormatting sqref="E56">
    <cfRule type="duplicateValues" dxfId="55" priority="45"/>
  </conditionalFormatting>
  <conditionalFormatting sqref="E57">
    <cfRule type="duplicateValues" dxfId="54" priority="44"/>
  </conditionalFormatting>
  <conditionalFormatting sqref="E58">
    <cfRule type="duplicateValues" dxfId="53" priority="43"/>
  </conditionalFormatting>
  <conditionalFormatting sqref="E59">
    <cfRule type="duplicateValues" dxfId="52" priority="42"/>
  </conditionalFormatting>
  <conditionalFormatting sqref="E60">
    <cfRule type="duplicateValues" dxfId="51" priority="41"/>
  </conditionalFormatting>
  <conditionalFormatting sqref="E99">
    <cfRule type="duplicateValues" dxfId="50" priority="1781"/>
  </conditionalFormatting>
  <conditionalFormatting sqref="E62">
    <cfRule type="duplicateValues" dxfId="49" priority="36"/>
  </conditionalFormatting>
  <conditionalFormatting sqref="E62">
    <cfRule type="duplicateValues" dxfId="48" priority="37"/>
  </conditionalFormatting>
  <conditionalFormatting sqref="E61">
    <cfRule type="duplicateValues" dxfId="47" priority="35"/>
  </conditionalFormatting>
  <conditionalFormatting sqref="E61">
    <cfRule type="duplicateValues" dxfId="46" priority="34"/>
  </conditionalFormatting>
  <conditionalFormatting sqref="E61">
    <cfRule type="duplicateValues" dxfId="45" priority="33"/>
  </conditionalFormatting>
  <conditionalFormatting sqref="E63">
    <cfRule type="duplicateValues" dxfId="44" priority="31"/>
  </conditionalFormatting>
  <conditionalFormatting sqref="E63">
    <cfRule type="duplicateValues" dxfId="43" priority="32"/>
  </conditionalFormatting>
  <conditionalFormatting sqref="E73">
    <cfRule type="duplicateValues" dxfId="42" priority="29"/>
  </conditionalFormatting>
  <conditionalFormatting sqref="E73">
    <cfRule type="duplicateValues" dxfId="41" priority="30"/>
  </conditionalFormatting>
  <conditionalFormatting sqref="E108 E115:E118">
    <cfRule type="duplicateValues" dxfId="40" priority="27"/>
  </conditionalFormatting>
  <conditionalFormatting sqref="E132 E96:E97 E78:E81">
    <cfRule type="duplicateValues" dxfId="39" priority="3000"/>
  </conditionalFormatting>
  <conditionalFormatting sqref="E216:E1048576 E176:E178 E1:E7 E131 E74:E76 E64:E72 E160 E106 E156:E158 E185:E193 E9:E60 E119:E121 E123:E125 E127:E129">
    <cfRule type="duplicateValues" dxfId="38" priority="3014"/>
  </conditionalFormatting>
  <conditionalFormatting sqref="E216:E1048576 E156:E158 E176:E178 E185:E193 E1:E60 E119:E121 E160:E161 E102 E106 E131 E74:E76 E64:E72 E123:E125 E127:E129">
    <cfRule type="duplicateValues" dxfId="37" priority="3028"/>
  </conditionalFormatting>
  <conditionalFormatting sqref="E161 E102">
    <cfRule type="duplicateValues" dxfId="36" priority="3075"/>
  </conditionalFormatting>
  <conditionalFormatting sqref="B192:B1048576 B119:B121 B1:B60 B64:B72 B74:B107 B123:B129 B160:B178 B180:B190 B131:B158">
    <cfRule type="duplicateValues" dxfId="35" priority="3115"/>
    <cfRule type="duplicateValues" dxfId="34" priority="3116"/>
  </conditionalFormatting>
  <conditionalFormatting sqref="B192:B1048576 B1:B121 B123:B129 B160:B178 B180:B190 B131:B158">
    <cfRule type="duplicateValues" dxfId="33" priority="3148"/>
  </conditionalFormatting>
  <conditionalFormatting sqref="E84:E94 E98 E100 E107 E134:E151 E109:E111">
    <cfRule type="duplicateValues" dxfId="32" priority="3151"/>
  </conditionalFormatting>
  <conditionalFormatting sqref="B61:B63 B73 B108:B118">
    <cfRule type="duplicateValues" dxfId="31" priority="3152"/>
    <cfRule type="duplicateValues" dxfId="30" priority="3153"/>
  </conditionalFormatting>
  <conditionalFormatting sqref="B1:B1048576">
    <cfRule type="duplicateValues" dxfId="29" priority="25"/>
    <cfRule type="duplicateValues" dxfId="28" priority="26"/>
  </conditionalFormatting>
  <conditionalFormatting sqref="E142">
    <cfRule type="duplicateValues" dxfId="27" priority="23"/>
  </conditionalFormatting>
  <conditionalFormatting sqref="E142">
    <cfRule type="duplicateValues" dxfId="26" priority="24"/>
  </conditionalFormatting>
  <conditionalFormatting sqref="E146:E151">
    <cfRule type="duplicateValues" dxfId="25" priority="21"/>
  </conditionalFormatting>
  <conditionalFormatting sqref="E146:E151">
    <cfRule type="duplicateValues" dxfId="24" priority="22"/>
  </conditionalFormatting>
  <conditionalFormatting sqref="E180:E184 E126">
    <cfRule type="duplicateValues" dxfId="23" priority="3209"/>
  </conditionalFormatting>
  <conditionalFormatting sqref="E184">
    <cfRule type="duplicateValues" dxfId="22" priority="20"/>
  </conditionalFormatting>
  <conditionalFormatting sqref="E216:E1048576 E119:E121 E1:E60 E64:E72 E74:E107 E123:E129 E160:E173 E131:E151 E109:E114 E180:E193 E156:E158 E175:E178">
    <cfRule type="duplicateValues" dxfId="21" priority="3324"/>
  </conditionalFormatting>
  <conditionalFormatting sqref="E162:E173 E113:E114 E101 E103:E105 E175">
    <cfRule type="duplicateValues" dxfId="20" priority="3353"/>
  </conditionalFormatting>
  <conditionalFormatting sqref="E152">
    <cfRule type="duplicateValues" dxfId="19" priority="18"/>
  </conditionalFormatting>
  <conditionalFormatting sqref="E152">
    <cfRule type="duplicateValues" dxfId="18" priority="16"/>
  </conditionalFormatting>
  <conditionalFormatting sqref="E152">
    <cfRule type="duplicateValues" dxfId="17" priority="17"/>
  </conditionalFormatting>
  <conditionalFormatting sqref="E152">
    <cfRule type="duplicateValues" dxfId="16" priority="19"/>
  </conditionalFormatting>
  <conditionalFormatting sqref="E153">
    <cfRule type="duplicateValues" dxfId="15" priority="14"/>
  </conditionalFormatting>
  <conditionalFormatting sqref="E153">
    <cfRule type="duplicateValues" dxfId="14" priority="12"/>
  </conditionalFormatting>
  <conditionalFormatting sqref="E153">
    <cfRule type="duplicateValues" dxfId="13" priority="13"/>
  </conditionalFormatting>
  <conditionalFormatting sqref="E153">
    <cfRule type="duplicateValues" dxfId="12" priority="15"/>
  </conditionalFormatting>
  <conditionalFormatting sqref="E195 E214:E215">
    <cfRule type="duplicateValues" dxfId="11" priority="3354"/>
  </conditionalFormatting>
  <conditionalFormatting sqref="E154">
    <cfRule type="duplicateValues" dxfId="10" priority="10"/>
  </conditionalFormatting>
  <conditionalFormatting sqref="E154">
    <cfRule type="duplicateValues" dxfId="9" priority="8"/>
  </conditionalFormatting>
  <conditionalFormatting sqref="E154">
    <cfRule type="duplicateValues" dxfId="8" priority="9"/>
  </conditionalFormatting>
  <conditionalFormatting sqref="E154">
    <cfRule type="duplicateValues" dxfId="7" priority="11"/>
  </conditionalFormatting>
  <conditionalFormatting sqref="E155">
    <cfRule type="duplicateValues" dxfId="6" priority="6"/>
  </conditionalFormatting>
  <conditionalFormatting sqref="E155">
    <cfRule type="duplicateValues" dxfId="5" priority="4"/>
  </conditionalFormatting>
  <conditionalFormatting sqref="E155">
    <cfRule type="duplicateValues" dxfId="4" priority="5"/>
  </conditionalFormatting>
  <conditionalFormatting sqref="E155">
    <cfRule type="duplicateValues" dxfId="3" priority="7"/>
  </conditionalFormatting>
  <conditionalFormatting sqref="E174">
    <cfRule type="duplicateValues" dxfId="2" priority="2"/>
  </conditionalFormatting>
  <conditionalFormatting sqref="E174">
    <cfRule type="duplicateValues" dxfId="1" priority="3"/>
  </conditionalFormatting>
  <conditionalFormatting sqref="E196:E2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2021-05-29T03:12:10Z</dcterms:modified>
</cp:coreProperties>
</file>