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8\"/>
    </mc:Choice>
  </mc:AlternateContent>
  <bookViews>
    <workbookView xWindow="0" yWindow="0" windowWidth="15270" windowHeight="4575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C90" i="1"/>
  <c r="C123" i="1"/>
  <c r="C124" i="1"/>
  <c r="C125" i="1"/>
  <c r="C126" i="1"/>
  <c r="C127" i="1"/>
  <c r="A123" i="1"/>
  <c r="A124" i="1"/>
  <c r="A125" i="1"/>
  <c r="A126" i="1"/>
  <c r="A127" i="1"/>
  <c r="B128" i="1"/>
  <c r="A117" i="1"/>
  <c r="A118" i="1"/>
  <c r="A119" i="1"/>
  <c r="A120" i="1"/>
  <c r="A121" i="1"/>
  <c r="A122" i="1"/>
  <c r="C117" i="1"/>
  <c r="C118" i="1"/>
  <c r="C119" i="1"/>
  <c r="C120" i="1"/>
  <c r="C121" i="1"/>
  <c r="C122" i="1"/>
  <c r="A80" i="1"/>
  <c r="A81" i="1"/>
  <c r="A82" i="1"/>
  <c r="A83" i="1"/>
  <c r="C83" i="1"/>
  <c r="B84" i="1"/>
  <c r="C82" i="1"/>
  <c r="C62" i="1"/>
  <c r="B63" i="1"/>
  <c r="A61" i="1"/>
  <c r="C81" i="1"/>
  <c r="C80" i="1"/>
  <c r="C61" i="1"/>
  <c r="A60" i="1"/>
  <c r="C60" i="1"/>
  <c r="C58" i="1" l="1"/>
  <c r="C59" i="1"/>
  <c r="A59" i="1"/>
  <c r="B10" i="1"/>
  <c r="C57" i="1"/>
  <c r="A57" i="1"/>
  <c r="C54" i="1"/>
  <c r="C55" i="1"/>
  <c r="C56" i="1"/>
  <c r="A54" i="1"/>
  <c r="A55" i="1"/>
  <c r="A56" i="1"/>
  <c r="A58" i="1"/>
  <c r="C116" i="1"/>
  <c r="A116" i="1"/>
  <c r="C115" i="1"/>
  <c r="A115" i="1"/>
  <c r="C113" i="1"/>
  <c r="C114" i="1"/>
  <c r="A113" i="1"/>
  <c r="A114" i="1"/>
  <c r="C110" i="1"/>
  <c r="C111" i="1"/>
  <c r="A110" i="1"/>
  <c r="A111" i="1"/>
  <c r="C109" i="1"/>
  <c r="C112" i="1"/>
  <c r="A109" i="1"/>
  <c r="A112" i="1"/>
  <c r="C108" i="1"/>
  <c r="A108" i="1"/>
  <c r="C106" i="1"/>
  <c r="C107" i="1"/>
  <c r="A106" i="1"/>
  <c r="A107" i="1"/>
  <c r="C104" i="1"/>
  <c r="C105" i="1"/>
  <c r="A104" i="1"/>
  <c r="A105" i="1"/>
  <c r="C52" i="1"/>
  <c r="C53" i="1"/>
  <c r="A52" i="1"/>
  <c r="A53" i="1"/>
  <c r="C39" i="1"/>
  <c r="C40" i="1"/>
  <c r="C41" i="1"/>
  <c r="A39" i="1"/>
  <c r="A40" i="1"/>
  <c r="A41" i="1"/>
  <c r="C50" i="1"/>
  <c r="C51" i="1"/>
  <c r="A50" i="1"/>
  <c r="A51" i="1"/>
  <c r="C49" i="1"/>
  <c r="A49" i="1"/>
  <c r="B15" i="1" l="1"/>
  <c r="C73" i="1" l="1"/>
  <c r="A73" i="1"/>
  <c r="C72" i="1"/>
  <c r="A72" i="1"/>
  <c r="C71" i="1"/>
  <c r="A71" i="1"/>
  <c r="C70" i="1"/>
  <c r="A70" i="1"/>
  <c r="C77" i="1"/>
  <c r="A77" i="1"/>
  <c r="C76" i="1"/>
  <c r="A76" i="1"/>
  <c r="C75" i="1"/>
  <c r="A75" i="1"/>
  <c r="C74" i="1"/>
  <c r="A74" i="1"/>
  <c r="A78" i="1"/>
  <c r="C78" i="1"/>
  <c r="A79" i="1"/>
  <c r="C79" i="1"/>
  <c r="C37" i="1"/>
  <c r="A37" i="1"/>
  <c r="C36" i="1"/>
  <c r="A36" i="1"/>
  <c r="C35" i="1"/>
  <c r="A35" i="1"/>
  <c r="C34" i="1"/>
  <c r="A34" i="1"/>
  <c r="C33" i="1"/>
  <c r="A33" i="1"/>
  <c r="C32" i="1"/>
  <c r="A32" i="1"/>
  <c r="C44" i="1"/>
  <c r="A44" i="1"/>
  <c r="C43" i="1"/>
  <c r="A43" i="1"/>
  <c r="C42" i="1"/>
  <c r="A42" i="1"/>
  <c r="C38" i="1"/>
  <c r="A38" i="1"/>
  <c r="C30" i="1" l="1"/>
  <c r="C31" i="1"/>
  <c r="C45" i="1"/>
  <c r="C46" i="1"/>
  <c r="C47" i="1"/>
  <c r="C48" i="1"/>
  <c r="A30" i="1"/>
  <c r="A31" i="1"/>
  <c r="A45" i="1"/>
  <c r="A46" i="1"/>
  <c r="A47" i="1"/>
  <c r="A48" i="1"/>
  <c r="C26" i="1"/>
  <c r="C27" i="1"/>
  <c r="C28" i="1"/>
  <c r="C29" i="1"/>
  <c r="A26" i="1"/>
  <c r="A27" i="1"/>
  <c r="A28" i="1"/>
  <c r="A29" i="1"/>
  <c r="A68" i="1" l="1"/>
  <c r="C68" i="1"/>
  <c r="A69" i="1"/>
  <c r="C69" i="1"/>
  <c r="A23" i="1"/>
  <c r="C23" i="1"/>
  <c r="A24" i="1"/>
  <c r="C24" i="1"/>
  <c r="A25" i="1"/>
  <c r="C25" i="1"/>
  <c r="A103" i="1"/>
  <c r="C103" i="1"/>
  <c r="A102" i="1"/>
  <c r="C102" i="1"/>
  <c r="A22" i="1"/>
  <c r="C22" i="1"/>
  <c r="B91" i="1" l="1"/>
  <c r="A89" i="1"/>
  <c r="C89" i="1"/>
  <c r="C101" i="1" l="1"/>
  <c r="A101" i="1"/>
  <c r="C100" i="1"/>
  <c r="A100" i="1"/>
  <c r="C99" i="1"/>
  <c r="A99" i="1"/>
  <c r="C98" i="1"/>
  <c r="A98" i="1"/>
  <c r="C88" i="1"/>
  <c r="A88" i="1"/>
  <c r="C67" i="1"/>
  <c r="A67" i="1"/>
  <c r="A94" i="1"/>
  <c r="C21" i="1"/>
  <c r="A21" i="1"/>
  <c r="C20" i="1"/>
  <c r="A20" i="1"/>
  <c r="C19" i="1"/>
  <c r="A19" i="1"/>
  <c r="C14" i="1"/>
  <c r="A14" i="1"/>
  <c r="C9" i="1"/>
  <c r="A9" i="1"/>
  <c r="F2" i="3" l="1"/>
</calcChain>
</file>

<file path=xl/sharedStrings.xml><?xml version="1.0" encoding="utf-8"?>
<sst xmlns="http://schemas.openxmlformats.org/spreadsheetml/2006/main" count="1072" uniqueCount="53">
  <si>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</si>
  <si>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</si>
  <si>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</si>
  <si>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</si>
  <si>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</si>
  <si>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</si>
  <si>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</si>
  <si>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</si>
  <si>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</si>
  <si>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</si>
  <si>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</si>
  <si>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</si>
  <si>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</si>
  <si>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</si>
  <si>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</si>
  <si>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</si>
  <si>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</si>
  <si>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</si>
  <si>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</si>
  <si>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</si>
  <si>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</si>
  <si>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</si>
  <si>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</si>
  <si>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</si>
  <si>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</si>
  <si>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GAVETA DE RECHAZO LLENA</t>
  </si>
  <si>
    <t>3335901003 </t>
  </si>
  <si>
    <t>3335901012 </t>
  </si>
  <si>
    <t>3335901329 </t>
  </si>
  <si>
    <t>3335901334 </t>
  </si>
  <si>
    <t>3335901333 </t>
  </si>
  <si>
    <t>3335901401 </t>
  </si>
  <si>
    <t>3335901406 </t>
  </si>
  <si>
    <t>3335901635</t>
  </si>
  <si>
    <t>3335901632</t>
  </si>
  <si>
    <t>3335901630</t>
  </si>
  <si>
    <t>3335901625</t>
  </si>
  <si>
    <t>3335901623</t>
  </si>
  <si>
    <t>3335901621</t>
  </si>
  <si>
    <t>3335901617</t>
  </si>
  <si>
    <t>3335901611</t>
  </si>
  <si>
    <t>3335901609</t>
  </si>
  <si>
    <t>3335901605</t>
  </si>
  <si>
    <t>3335901584</t>
  </si>
  <si>
    <t>3335901572</t>
  </si>
  <si>
    <t>3335901559</t>
  </si>
  <si>
    <t>3335901628</t>
  </si>
  <si>
    <t>3335901627</t>
  </si>
  <si>
    <t>3335901616</t>
  </si>
  <si>
    <t>3335901596</t>
  </si>
  <si>
    <t>3335901580</t>
  </si>
  <si>
    <t>3335901534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</si>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</sst>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7"/>
      <tableStyleElement type="headerRow" dxfId="246"/>
      <tableStyleElement type="totalRow" dxfId="245"/>
      <tableStyleElement type="firstColumn" dxfId="244"/>
      <tableStyleElement type="lastColumn" dxfId="243"/>
      <tableStyleElement type="firstRowStripe" dxfId="242"/>
      <tableStyleElement type="firstColumnStripe" dxfId="2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A75" zoomScaleNormal="100" workbookViewId="0">
      <selection activeCell="E90" sqref="E90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50" t="s">
        <v>1</v>
      </c>
      <c r="B1" s="51"/>
      <c r="C1" s="51"/>
      <c r="D1" s="51"/>
      <c r="E1" s="52"/>
    </row>
    <row r="2" spans="1:5" ht="25.5" customHeight="1" x14ac:dyDescent="0.25">
      <c r="A2" s="53" t="s">
        <v>0</v>
      </c>
      <c r="B2" s="54"/>
      <c r="C2" s="54"/>
      <c r="D2" s="54"/>
      <c r="E2" s="55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44374.708333333336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44375.25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6" t="s">
        <v>4</v>
      </c>
      <c r="B7" s="57"/>
      <c r="C7" s="57"/>
      <c r="D7" s="57"/>
      <c r="E7" s="58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ATM'!$A$2:$C$822,3,0)</f>
        <v>#N/A</v>
      </c>
      <c r="B9" s="35"/>
      <c r="C9" s="25" t="e">
        <f>VLOOKUP(B9,'[1]LISTADO ATM'!$A$2:$B$822,2,0)</f>
        <v>#N/A</v>
      </c>
      <c r="D9" s="16" t="s">
        <v>24</v>
      </c>
      <c r="E9" s="36"/>
    </row>
    <row r="10" spans="1:5" ht="18.75" thickBot="1" x14ac:dyDescent="0.3">
      <c r="A10" s="3" t="s">
        <v>11</v>
      </c>
      <c r="B10" s="37">
        <f>COUNT(B9:B9)</f>
        <v>0</v>
      </c>
      <c r="C10" s="44"/>
      <c r="D10" s="45"/>
      <c r="E10" s="46"/>
    </row>
    <row r="11" spans="1:5" x14ac:dyDescent="0.25">
      <c r="B11" s="5"/>
      <c r="E11" s="5"/>
    </row>
    <row r="12" spans="1:5" ht="18" customHeight="1" x14ac:dyDescent="0.25">
      <c r="A12" s="56" t="s">
        <v>16</v>
      </c>
      <c r="B12" s="57"/>
      <c r="C12" s="57"/>
      <c r="D12" s="57"/>
      <c r="E12" s="58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7.25" customHeight="1" x14ac:dyDescent="0.25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7">
        <f>COUNT(B14:B14)</f>
        <v>0</v>
      </c>
      <c r="C15" s="44"/>
      <c r="D15" s="45"/>
      <c r="E15" s="46"/>
    </row>
    <row r="16" spans="1:5" ht="15.75" thickBot="1" x14ac:dyDescent="0.3">
      <c r="B16" s="5"/>
      <c r="E16" s="5"/>
    </row>
    <row r="17" spans="1:6" ht="18.75" customHeight="1" thickBot="1" x14ac:dyDescent="0.3">
      <c r="A17" s="47" t="s">
        <v>14</v>
      </c>
      <c r="B17" s="48"/>
      <c r="C17" s="48"/>
      <c r="D17" s="48"/>
      <c r="E17" s="49"/>
    </row>
    <row r="18" spans="1:6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6" ht="18" x14ac:dyDescent="0.25">
      <c r="A19" s="22" t="str">
        <f>VLOOKUP(B19,'[1]LISTADO ATM'!$A$2:$C$822,3,0)</f>
        <v>SUR</v>
      </c>
      <c r="B19" s="22">
        <v>403</v>
      </c>
      <c r="C19" s="22" t="str">
        <f>VLOOKUP(B19,'[1]LISTADO ATM'!$A$2:$B$822,2,0)</f>
        <v xml:space="preserve">ATM Oficina Vicente Noble </v>
      </c>
      <c r="D19" s="15" t="s">
        <v>10</v>
      </c>
      <c r="E19" s="27">
        <v>3335900347</v>
      </c>
    </row>
    <row r="20" spans="1:6" ht="18" x14ac:dyDescent="0.25">
      <c r="A20" s="22" t="str">
        <f>VLOOKUP(B20,'[1]LISTADO ATM'!$A$2:$C$822,3,0)</f>
        <v>SUR</v>
      </c>
      <c r="B20" s="22">
        <v>677</v>
      </c>
      <c r="C20" s="22" t="str">
        <f>VLOOKUP(B20,'[1]LISTADO ATM'!$A$2:$B$822,2,0)</f>
        <v>ATM PBG Villa Jaragua</v>
      </c>
      <c r="D20" s="15" t="s">
        <v>10</v>
      </c>
      <c r="E20" s="27">
        <v>3335900349</v>
      </c>
    </row>
    <row r="21" spans="1:6" ht="18" x14ac:dyDescent="0.25">
      <c r="A21" s="22" t="str">
        <f>VLOOKUP(B21,'[1]LISTADO ATM'!$A$2:$C$822,3,0)</f>
        <v>DISTRITO NACIONAL</v>
      </c>
      <c r="B21" s="22">
        <v>527</v>
      </c>
      <c r="C21" s="22" t="str">
        <f>VLOOKUP(B21,'[1]LISTADO ATM'!$A$2:$B$822,2,0)</f>
        <v>ATM Oficina Zona Oriental II</v>
      </c>
      <c r="D21" s="15" t="s">
        <v>10</v>
      </c>
      <c r="E21" s="27">
        <v>3335900351</v>
      </c>
      <c r="F21" t="s">
        <v>52</v>
      </c>
    </row>
    <row r="22" spans="1:6" ht="18" x14ac:dyDescent="0.25">
      <c r="A22" s="22" t="str">
        <f>VLOOKUP(B22,'[1]LISTADO ATM'!$A$2:$C$822,3,0)</f>
        <v>DISTRITO NACIONAL</v>
      </c>
      <c r="B22" s="22">
        <v>642</v>
      </c>
      <c r="C22" s="22" t="str">
        <f>VLOOKUP(B22,'[1]LISTADO ATM'!$A$2:$B$822,2,0)</f>
        <v xml:space="preserve">ATM OMSA Sto. Dgo. </v>
      </c>
      <c r="D22" s="15" t="s">
        <v>10</v>
      </c>
      <c r="E22" s="27" t="s">
        <v>26</v>
      </c>
    </row>
    <row r="23" spans="1:6" ht="18" x14ac:dyDescent="0.25">
      <c r="A23" s="22" t="str">
        <f>VLOOKUP(B23,'[1]LISTADO ATM'!$A$2:$C$822,3,0)</f>
        <v>ESTE</v>
      </c>
      <c r="B23" s="22">
        <v>609</v>
      </c>
      <c r="C23" s="22" t="str">
        <f>VLOOKUP(B23,'[1]LISTADO ATM'!$A$2:$B$822,2,0)</f>
        <v xml:space="preserve">ATM S/M Jumbo (San Pedro) </v>
      </c>
      <c r="D23" s="15" t="s">
        <v>10</v>
      </c>
      <c r="E23" s="27" t="s">
        <v>27</v>
      </c>
    </row>
    <row r="24" spans="1:6" ht="18" x14ac:dyDescent="0.25">
      <c r="A24" s="22" t="str">
        <f>VLOOKUP(B24,'[1]LISTADO ATM'!$A$2:$C$822,3,0)</f>
        <v>SUR</v>
      </c>
      <c r="B24" s="22">
        <v>781</v>
      </c>
      <c r="C24" s="22" t="str">
        <f>VLOOKUP(B24,'[1]LISTADO ATM'!$A$2:$B$822,2,0)</f>
        <v xml:space="preserve">ATM Estación Isla Barahona </v>
      </c>
      <c r="D24" s="15" t="s">
        <v>10</v>
      </c>
      <c r="E24" s="27" t="s">
        <v>28</v>
      </c>
    </row>
    <row r="25" spans="1:6" ht="18" x14ac:dyDescent="0.25">
      <c r="A25" s="22" t="str">
        <f>VLOOKUP(B25,'[1]LISTADO ATM'!$A$2:$C$822,3,0)</f>
        <v>DISTRITO NACIONAL</v>
      </c>
      <c r="B25" s="22">
        <v>784</v>
      </c>
      <c r="C25" s="22" t="str">
        <f>VLOOKUP(B25,'[1]LISTADO ATM'!$A$2:$B$822,2,0)</f>
        <v xml:space="preserve">ATM Tribunal Superior Electoral </v>
      </c>
      <c r="D25" s="15" t="s">
        <v>10</v>
      </c>
      <c r="E25" s="27" t="s">
        <v>31</v>
      </c>
    </row>
    <row r="26" spans="1:6" ht="18" x14ac:dyDescent="0.25">
      <c r="A26" s="22" t="str">
        <f>VLOOKUP(B26,'[1]LISTADO ATM'!$A$2:$C$822,3,0)</f>
        <v>NORTE</v>
      </c>
      <c r="B26" s="22">
        <v>119</v>
      </c>
      <c r="C26" s="22" t="str">
        <f>VLOOKUP(B26,'[1]LISTADO ATM'!$A$2:$B$822,2,0)</f>
        <v>ATM Oficina La Barranquita</v>
      </c>
      <c r="D26" s="15" t="s">
        <v>10</v>
      </c>
      <c r="E26" s="27" t="s">
        <v>33</v>
      </c>
      <c r="F26" t="s">
        <v>52</v>
      </c>
    </row>
    <row r="27" spans="1:6" ht="18" x14ac:dyDescent="0.25">
      <c r="A27" s="22" t="str">
        <f>VLOOKUP(B27,'[1]LISTADO ATM'!$A$2:$C$822,3,0)</f>
        <v>NORTE</v>
      </c>
      <c r="B27" s="22">
        <v>91</v>
      </c>
      <c r="C27" s="22" t="str">
        <f>VLOOKUP(B27,'[1]LISTADO ATM'!$A$2:$B$822,2,0)</f>
        <v xml:space="preserve">ATM UNP Villa Isabela </v>
      </c>
      <c r="D27" s="15" t="s">
        <v>10</v>
      </c>
      <c r="E27" s="27" t="s">
        <v>34</v>
      </c>
      <c r="F27" t="s">
        <v>52</v>
      </c>
    </row>
    <row r="28" spans="1:6" ht="18" x14ac:dyDescent="0.25">
      <c r="A28" s="22" t="str">
        <f>VLOOKUP(B28,'[1]LISTADO ATM'!$A$2:$C$822,3,0)</f>
        <v>NORTE</v>
      </c>
      <c r="B28" s="22">
        <v>63</v>
      </c>
      <c r="C28" s="22" t="str">
        <f>VLOOKUP(B28,'[1]LISTADO ATM'!$A$2:$B$822,2,0)</f>
        <v xml:space="preserve">ATM Oficina Villa Vásquez (Montecristi) </v>
      </c>
      <c r="D28" s="15" t="s">
        <v>10</v>
      </c>
      <c r="E28" s="27" t="s">
        <v>35</v>
      </c>
      <c r="F28" t="s">
        <v>52</v>
      </c>
    </row>
    <row r="29" spans="1:6" ht="18" x14ac:dyDescent="0.25">
      <c r="A29" s="22" t="str">
        <f>VLOOKUP(B29,'[1]LISTADO ATM'!$A$2:$C$822,3,0)</f>
        <v>DISTRITO NACIONAL</v>
      </c>
      <c r="B29" s="22">
        <v>147</v>
      </c>
      <c r="C29" s="22" t="str">
        <f>VLOOKUP(B29,'[1]LISTADO ATM'!$A$2:$B$822,2,0)</f>
        <v xml:space="preserve">ATM Kiosco Megacentro I </v>
      </c>
      <c r="D29" s="15" t="s">
        <v>10</v>
      </c>
      <c r="E29" s="27" t="s">
        <v>36</v>
      </c>
    </row>
    <row r="30" spans="1:6" ht="18" x14ac:dyDescent="0.25">
      <c r="A30" s="22" t="str">
        <f>VLOOKUP(B30,'[1]LISTADO ATM'!$A$2:$C$822,3,0)</f>
        <v>ESTE</v>
      </c>
      <c r="B30" s="22">
        <v>631</v>
      </c>
      <c r="C30" s="22" t="str">
        <f>VLOOKUP(B30,'[1]LISTADO ATM'!$A$2:$B$822,2,0)</f>
        <v xml:space="preserve">ATM ASOCODEQUI (San Pedro) </v>
      </c>
      <c r="D30" s="15" t="s">
        <v>10</v>
      </c>
      <c r="E30" s="27" t="s">
        <v>37</v>
      </c>
    </row>
    <row r="31" spans="1:6" ht="18" x14ac:dyDescent="0.25">
      <c r="A31" s="22" t="str">
        <f>VLOOKUP(B31,'[1]LISTADO ATM'!$A$2:$C$822,3,0)</f>
        <v>DISTRITO NACIONAL</v>
      </c>
      <c r="B31" s="22">
        <v>354</v>
      </c>
      <c r="C31" s="22" t="str">
        <f>VLOOKUP(B31,'[1]LISTADO ATM'!$A$2:$B$822,2,0)</f>
        <v xml:space="preserve">ATM Oficina Núñez de Cáceres II </v>
      </c>
      <c r="D31" s="15" t="s">
        <v>10</v>
      </c>
      <c r="E31" s="27" t="s">
        <v>38</v>
      </c>
      <c r="F31" t="s">
        <v>52</v>
      </c>
    </row>
    <row r="32" spans="1:6" ht="18" x14ac:dyDescent="0.25">
      <c r="A32" s="22" t="str">
        <f>VLOOKUP(B32,'[1]LISTADO ATM'!$A$2:$C$822,3,0)</f>
        <v>ESTE</v>
      </c>
      <c r="B32" s="22">
        <v>114</v>
      </c>
      <c r="C32" s="22" t="str">
        <f>VLOOKUP(B32,'[1]LISTADO ATM'!$A$2:$B$822,2,0)</f>
        <v xml:space="preserve">ATM Oficina Hato Mayor </v>
      </c>
      <c r="D32" s="15" t="s">
        <v>10</v>
      </c>
      <c r="E32" s="27" t="s">
        <v>39</v>
      </c>
    </row>
    <row r="33" spans="1:6" ht="18" x14ac:dyDescent="0.25">
      <c r="A33" s="22" t="str">
        <f>VLOOKUP(B33,'[1]LISTADO ATM'!$A$2:$C$822,3,0)</f>
        <v>DISTRITO NACIONAL</v>
      </c>
      <c r="B33" s="22">
        <v>551</v>
      </c>
      <c r="C33" s="22" t="str">
        <f>VLOOKUP(B33,'[1]LISTADO ATM'!$A$2:$B$822,2,0)</f>
        <v xml:space="preserve">ATM Oficina Padre Castellanos </v>
      </c>
      <c r="D33" s="15" t="s">
        <v>10</v>
      </c>
      <c r="E33" s="27" t="s">
        <v>40</v>
      </c>
    </row>
    <row r="34" spans="1:6" ht="18" x14ac:dyDescent="0.25">
      <c r="A34" s="22" t="str">
        <f>VLOOKUP(B34,'[1]LISTADO ATM'!$A$2:$C$822,3,0)</f>
        <v>ESTE</v>
      </c>
      <c r="B34" s="22">
        <v>742</v>
      </c>
      <c r="C34" s="22" t="str">
        <f>VLOOKUP(B34,'[1]LISTADO ATM'!$A$2:$B$822,2,0)</f>
        <v xml:space="preserve">ATM Oficina Plaza del Rey (La Romana) </v>
      </c>
      <c r="D34" s="15" t="s">
        <v>10</v>
      </c>
      <c r="E34" s="27" t="s">
        <v>41</v>
      </c>
    </row>
    <row r="35" spans="1:6" ht="18" x14ac:dyDescent="0.25">
      <c r="A35" s="22" t="str">
        <f>VLOOKUP(B35,'[1]LISTADO ATM'!$A$2:$C$822,3,0)</f>
        <v>NORTE</v>
      </c>
      <c r="B35" s="22">
        <v>965</v>
      </c>
      <c r="C35" s="22" t="str">
        <f>VLOOKUP(B35,'[1]LISTADO ATM'!$A$2:$B$822,2,0)</f>
        <v xml:space="preserve">ATM S/M La Fuente FUN (Santiago) </v>
      </c>
      <c r="D35" s="15" t="s">
        <v>10</v>
      </c>
      <c r="E35" s="27" t="s">
        <v>42</v>
      </c>
      <c r="F35" t="s">
        <v>52</v>
      </c>
    </row>
    <row r="36" spans="1:6" ht="18" x14ac:dyDescent="0.25">
      <c r="A36" s="22" t="str">
        <f>VLOOKUP(B36,'[1]LISTADO ATM'!$A$2:$C$822,3,0)</f>
        <v>DISTRITO NACIONAL</v>
      </c>
      <c r="B36" s="22">
        <v>335</v>
      </c>
      <c r="C36" s="22" t="str">
        <f>VLOOKUP(B36,'[1]LISTADO ATM'!$A$2:$B$822,2,0)</f>
        <v>ATM Edificio Aster</v>
      </c>
      <c r="D36" s="15" t="s">
        <v>10</v>
      </c>
      <c r="E36" s="27" t="s">
        <v>43</v>
      </c>
    </row>
    <row r="37" spans="1:6" ht="18" x14ac:dyDescent="0.25">
      <c r="A37" s="22" t="str">
        <f>VLOOKUP(B37,'[1]LISTADO ATM'!$A$2:$C$822,3,0)</f>
        <v>DISTRITO NACIONAL</v>
      </c>
      <c r="B37" s="22">
        <v>721</v>
      </c>
      <c r="C37" s="22" t="str">
        <f>VLOOKUP(B37,'[1]LISTADO ATM'!$A$2:$B$822,2,0)</f>
        <v xml:space="preserve">ATM Oficina Charles de Gaulle II </v>
      </c>
      <c r="D37" s="15" t="s">
        <v>10</v>
      </c>
      <c r="E37" s="27" t="s">
        <v>44</v>
      </c>
      <c r="F37" t="s">
        <v>52</v>
      </c>
    </row>
    <row r="38" spans="1:6" ht="18" x14ac:dyDescent="0.25">
      <c r="A38" s="22" t="str">
        <f>VLOOKUP(B38,'[1]LISTADO ATM'!$A$2:$C$822,3,0)</f>
        <v>SUR</v>
      </c>
      <c r="B38" s="22">
        <v>870</v>
      </c>
      <c r="C38" s="22" t="str">
        <f>VLOOKUP(B38,'[1]LISTADO ATM'!$A$2:$B$822,2,0)</f>
        <v xml:space="preserve">ATM Willbes Dominicana (Barahona) </v>
      </c>
      <c r="D38" s="15" t="s">
        <v>10</v>
      </c>
      <c r="E38" s="27" t="s">
        <v>45</v>
      </c>
    </row>
    <row r="39" spans="1:6" ht="18" x14ac:dyDescent="0.25">
      <c r="A39" s="22" t="str">
        <f>VLOOKUP(B39,'[1]LISTADO ATM'!$A$2:$C$822,3,0)</f>
        <v>DISTRITO NACIONAL</v>
      </c>
      <c r="B39" s="22">
        <v>697</v>
      </c>
      <c r="C39" s="22" t="str">
        <f>VLOOKUP(B39,'[1]LISTADO ATM'!$A$2:$B$822,2,0)</f>
        <v>ATM Hipermercado Olé Ciudad Juan Bosch</v>
      </c>
      <c r="D39" s="15" t="s">
        <v>10</v>
      </c>
      <c r="E39" s="27" t="s">
        <v>45</v>
      </c>
    </row>
    <row r="40" spans="1:6" ht="18" x14ac:dyDescent="0.25">
      <c r="A40" s="22" t="str">
        <f>VLOOKUP(B40,'[1]LISTADO ATM'!$A$2:$C$822,3,0)</f>
        <v>SUR</v>
      </c>
      <c r="B40" s="22">
        <v>44</v>
      </c>
      <c r="C40" s="22" t="str">
        <f>VLOOKUP(B40,'[1]LISTADO ATM'!$A$2:$B$822,2,0)</f>
        <v xml:space="preserve">ATM Oficina Pedernales </v>
      </c>
      <c r="D40" s="15" t="s">
        <v>10</v>
      </c>
      <c r="E40" s="27">
        <v>3335901671</v>
      </c>
    </row>
    <row r="41" spans="1:6" ht="18" x14ac:dyDescent="0.25">
      <c r="A41" s="22" t="str">
        <f>VLOOKUP(B41,'[1]LISTADO ATM'!$A$2:$C$822,3,0)</f>
        <v>NORTE</v>
      </c>
      <c r="B41" s="22">
        <v>198</v>
      </c>
      <c r="C41" s="22" t="str">
        <f>VLOOKUP(B41,'[1]LISTADO ATM'!$A$2:$B$822,2,0)</f>
        <v xml:space="preserve">ATM Almacenes El Encanto  (Santiago) </v>
      </c>
      <c r="D41" s="15" t="s">
        <v>10</v>
      </c>
      <c r="E41" s="27">
        <v>3335901678</v>
      </c>
    </row>
    <row r="42" spans="1:6" ht="18" x14ac:dyDescent="0.25">
      <c r="A42" s="22" t="str">
        <f>VLOOKUP(B42,'[1]LISTADO ATM'!$A$2:$C$822,3,0)</f>
        <v>DISTRITO NACIONAL</v>
      </c>
      <c r="B42" s="22">
        <v>967</v>
      </c>
      <c r="C42" s="22" t="str">
        <f>VLOOKUP(B42,'[1]LISTADO ATM'!$A$2:$B$822,2,0)</f>
        <v xml:space="preserve">ATM UNP Hiper Olé Autopista Duarte </v>
      </c>
      <c r="D42" s="15" t="s">
        <v>10</v>
      </c>
      <c r="E42" s="27">
        <v>3335901708</v>
      </c>
    </row>
    <row r="43" spans="1:6" ht="18" x14ac:dyDescent="0.25">
      <c r="A43" s="22" t="str">
        <f>VLOOKUP(B43,'[1]LISTADO ATM'!$A$2:$C$822,3,0)</f>
        <v>DISTRITO NACIONAL</v>
      </c>
      <c r="B43" s="22">
        <v>406</v>
      </c>
      <c r="C43" s="22" t="str">
        <f>VLOOKUP(B43,'[1]LISTADO ATM'!$A$2:$B$822,2,0)</f>
        <v xml:space="preserve">ATM UNP Plaza Lama Máximo Gómez </v>
      </c>
      <c r="D43" s="15" t="s">
        <v>10</v>
      </c>
      <c r="E43" s="27">
        <v>3335901711</v>
      </c>
    </row>
    <row r="44" spans="1:6" ht="18" x14ac:dyDescent="0.25">
      <c r="A44" s="22" t="str">
        <f>VLOOKUP(B44,'[1]LISTADO ATM'!$A$2:$C$822,3,0)</f>
        <v>NORTE</v>
      </c>
      <c r="B44" s="22">
        <v>144</v>
      </c>
      <c r="C44" s="22" t="str">
        <f>VLOOKUP(B44,'[1]LISTADO ATM'!$A$2:$B$822,2,0)</f>
        <v xml:space="preserve">ATM Oficina Villa Altagracia </v>
      </c>
      <c r="D44" s="15" t="s">
        <v>10</v>
      </c>
      <c r="E44" s="27">
        <v>3335901723</v>
      </c>
      <c r="F44" t="s">
        <v>52</v>
      </c>
    </row>
    <row r="45" spans="1:6" ht="18" x14ac:dyDescent="0.25">
      <c r="A45" s="22" t="str">
        <f>VLOOKUP(B45,'[1]LISTADO ATM'!$A$2:$C$822,3,0)</f>
        <v>DISTRITO NACIONAL</v>
      </c>
      <c r="B45" s="22">
        <v>698</v>
      </c>
      <c r="C45" s="22" t="str">
        <f>VLOOKUP(B45,'[1]LISTADO ATM'!$A$2:$B$822,2,0)</f>
        <v>ATM Parador Bellamar</v>
      </c>
      <c r="D45" s="15" t="s">
        <v>10</v>
      </c>
      <c r="E45" s="27">
        <v>3335901763</v>
      </c>
    </row>
    <row r="46" spans="1:6" ht="18" x14ac:dyDescent="0.25">
      <c r="A46" s="22" t="str">
        <f>VLOOKUP(B46,'[1]LISTADO ATM'!$A$2:$C$822,3,0)</f>
        <v>DISTRITO NACIONAL</v>
      </c>
      <c r="B46" s="22">
        <v>416</v>
      </c>
      <c r="C46" s="22" t="str">
        <f>VLOOKUP(B46,'[1]LISTADO ATM'!$A$2:$B$822,2,0)</f>
        <v xml:space="preserve">ATM Autobanco San Martín II </v>
      </c>
      <c r="D46" s="15" t="s">
        <v>10</v>
      </c>
      <c r="E46" s="27">
        <v>3335901764</v>
      </c>
    </row>
    <row r="47" spans="1:6" ht="18" x14ac:dyDescent="0.25">
      <c r="A47" s="22" t="str">
        <f>VLOOKUP(B47,'[1]LISTADO ATM'!$A$2:$C$822,3,0)</f>
        <v>DISTRITO NACIONAL</v>
      </c>
      <c r="B47" s="22">
        <v>979</v>
      </c>
      <c r="C47" s="22" t="str">
        <f>VLOOKUP(B47,'[1]LISTADO ATM'!$A$2:$B$822,2,0)</f>
        <v xml:space="preserve">ATM Oficina Luperón I </v>
      </c>
      <c r="D47" s="15" t="s">
        <v>10</v>
      </c>
      <c r="E47" s="27">
        <v>3335901766</v>
      </c>
    </row>
    <row r="48" spans="1:6" ht="18" x14ac:dyDescent="0.25">
      <c r="A48" s="22" t="str">
        <f>VLOOKUP(B48,'[1]LISTADO ATM'!$A$2:$C$822,3,0)</f>
        <v>DISTRITO NACIONAL</v>
      </c>
      <c r="B48" s="22">
        <v>540</v>
      </c>
      <c r="C48" s="22" t="str">
        <f>VLOOKUP(B48,'[1]LISTADO ATM'!$A$2:$B$822,2,0)</f>
        <v xml:space="preserve">ATM Autoservicio Sambil I </v>
      </c>
      <c r="D48" s="15" t="s">
        <v>10</v>
      </c>
      <c r="E48" s="27">
        <v>3335901768</v>
      </c>
    </row>
    <row r="49" spans="1:6" ht="18" x14ac:dyDescent="0.25">
      <c r="A49" s="22" t="str">
        <f>VLOOKUP(B49,'[1]LISTADO ATM'!$A$2:$C$822,3,0)</f>
        <v>NORTE</v>
      </c>
      <c r="B49" s="22">
        <v>731</v>
      </c>
      <c r="C49" s="22" t="str">
        <f>VLOOKUP(B49,'[1]LISTADO ATM'!$A$2:$B$822,2,0)</f>
        <v xml:space="preserve">ATM UNP Villa González </v>
      </c>
      <c r="D49" s="15" t="s">
        <v>10</v>
      </c>
      <c r="E49" s="27">
        <v>3335901769</v>
      </c>
    </row>
    <row r="50" spans="1:6" ht="18" x14ac:dyDescent="0.25">
      <c r="A50" s="22" t="str">
        <f>VLOOKUP(B50,'[1]LISTADO ATM'!$A$2:$C$822,3,0)</f>
        <v>DISTRITO NACIONAL</v>
      </c>
      <c r="B50" s="22">
        <v>628</v>
      </c>
      <c r="C50" s="22" t="str">
        <f>VLOOKUP(B50,'[1]LISTADO ATM'!$A$2:$B$822,2,0)</f>
        <v xml:space="preserve">ATM Autobanco San Isidro </v>
      </c>
      <c r="D50" s="15" t="s">
        <v>10</v>
      </c>
      <c r="E50" s="27">
        <v>3335901779</v>
      </c>
    </row>
    <row r="51" spans="1:6" ht="18" x14ac:dyDescent="0.25">
      <c r="A51" s="22" t="str">
        <f>VLOOKUP(B51,'[1]LISTADO ATM'!$A$2:$C$822,3,0)</f>
        <v>NORTE</v>
      </c>
      <c r="B51" s="22">
        <v>396</v>
      </c>
      <c r="C51" s="22" t="str">
        <f>VLOOKUP(B51,'[1]LISTADO ATM'!$A$2:$B$822,2,0)</f>
        <v xml:space="preserve">ATM Oficina Plaza Ulloa (La Fuente) </v>
      </c>
      <c r="D51" s="15" t="s">
        <v>10</v>
      </c>
      <c r="E51" s="27">
        <v>3335901787</v>
      </c>
      <c r="F51" t="s">
        <v>52</v>
      </c>
    </row>
    <row r="52" spans="1:6" ht="18" x14ac:dyDescent="0.25">
      <c r="A52" s="22" t="str">
        <f>VLOOKUP(B52,'[1]LISTADO ATM'!$A$2:$C$822,3,0)</f>
        <v>NORTE</v>
      </c>
      <c r="B52" s="22">
        <v>991</v>
      </c>
      <c r="C52" s="22" t="str">
        <f>VLOOKUP(B52,'[1]LISTADO ATM'!$A$2:$B$822,2,0)</f>
        <v xml:space="preserve">ATM UNP Las Matas de Santa Cruz </v>
      </c>
      <c r="D52" s="15" t="s">
        <v>10</v>
      </c>
      <c r="E52" s="27">
        <v>3335901788</v>
      </c>
      <c r="F52" t="s">
        <v>52</v>
      </c>
    </row>
    <row r="53" spans="1:6" ht="18" x14ac:dyDescent="0.25">
      <c r="A53" s="22" t="str">
        <f>VLOOKUP(B53,'[1]LISTADO ATM'!$A$2:$C$822,3,0)</f>
        <v>ESTE</v>
      </c>
      <c r="B53" s="22">
        <v>117</v>
      </c>
      <c r="C53" s="22" t="str">
        <f>VLOOKUP(B53,'[1]LISTADO ATM'!$A$2:$B$822,2,0)</f>
        <v xml:space="preserve">ATM Oficina El Seybo </v>
      </c>
      <c r="D53" s="15" t="s">
        <v>10</v>
      </c>
      <c r="E53" s="27">
        <v>3335901789</v>
      </c>
      <c r="F53" t="s">
        <v>52</v>
      </c>
    </row>
    <row r="54" spans="1:6" ht="18" x14ac:dyDescent="0.25">
      <c r="A54" s="22" t="str">
        <f>VLOOKUP(B54,'[1]LISTADO ATM'!$A$2:$C$822,3,0)</f>
        <v>NORTE</v>
      </c>
      <c r="B54" s="22">
        <v>606</v>
      </c>
      <c r="C54" s="22" t="str">
        <f>VLOOKUP(B54,'[1]LISTADO ATM'!$A$2:$B$822,2,0)</f>
        <v xml:space="preserve">ATM UNP Manolo Tavarez Justo </v>
      </c>
      <c r="D54" s="15" t="s">
        <v>10</v>
      </c>
      <c r="E54" s="27">
        <v>3335901791</v>
      </c>
    </row>
    <row r="55" spans="1:6" ht="18" x14ac:dyDescent="0.25">
      <c r="A55" s="22" t="str">
        <f>VLOOKUP(B55,'[1]LISTADO ATM'!$A$2:$C$822,3,0)</f>
        <v>NORTE</v>
      </c>
      <c r="B55" s="22">
        <v>774</v>
      </c>
      <c r="C55" s="22" t="str">
        <f>VLOOKUP(B55,'[1]LISTADO ATM'!$A$2:$B$822,2,0)</f>
        <v xml:space="preserve">ATM Oficina Montecristi </v>
      </c>
      <c r="D55" s="15" t="s">
        <v>10</v>
      </c>
      <c r="E55" s="27">
        <v>3335901792</v>
      </c>
      <c r="F55" t="s">
        <v>52</v>
      </c>
    </row>
    <row r="56" spans="1:6" ht="18" x14ac:dyDescent="0.25">
      <c r="A56" s="22" t="str">
        <f>VLOOKUP(B56,'[1]LISTADO ATM'!$A$2:$C$822,3,0)</f>
        <v>NORTE</v>
      </c>
      <c r="B56" s="22">
        <v>950</v>
      </c>
      <c r="C56" s="22" t="str">
        <f>VLOOKUP(B56,'[1]LISTADO ATM'!$A$2:$B$822,2,0)</f>
        <v xml:space="preserve">ATM Oficina Monterrico </v>
      </c>
      <c r="D56" s="15" t="s">
        <v>10</v>
      </c>
      <c r="E56" s="27">
        <v>3335901793</v>
      </c>
    </row>
    <row r="57" spans="1:6" ht="18" x14ac:dyDescent="0.25">
      <c r="A57" s="22" t="str">
        <f>VLOOKUP(B57,'[1]LISTADO ATM'!$A$2:$C$822,3,0)</f>
        <v>ESTE</v>
      </c>
      <c r="B57" s="22">
        <v>963</v>
      </c>
      <c r="C57" s="22" t="str">
        <f>VLOOKUP(B57,'[1]LISTADO ATM'!$A$2:$B$822,2,0)</f>
        <v xml:space="preserve">ATM Multiplaza La Romana </v>
      </c>
      <c r="D57" s="15" t="s">
        <v>10</v>
      </c>
      <c r="E57" s="27">
        <v>3335901794</v>
      </c>
    </row>
    <row r="58" spans="1:6" ht="18" x14ac:dyDescent="0.25">
      <c r="A58" s="22" t="str">
        <f>VLOOKUP(B58,'[1]LISTADO ATM'!$A$2:$C$822,3,0)</f>
        <v>NORTE</v>
      </c>
      <c r="B58" s="22">
        <v>716</v>
      </c>
      <c r="C58" s="22" t="str">
        <f>VLOOKUP(B58,'[1]LISTADO ATM'!$A$2:$B$822,2,0)</f>
        <v xml:space="preserve">ATM Oficina Zona Franca (Santiago) </v>
      </c>
      <c r="D58" s="15" t="s">
        <v>10</v>
      </c>
      <c r="E58" s="27">
        <v>3335901795</v>
      </c>
    </row>
    <row r="59" spans="1:6" ht="18" x14ac:dyDescent="0.25">
      <c r="A59" s="22" t="str">
        <f>VLOOKUP(B59,'[1]LISTADO ATM'!$A$2:$C$822,3,0)</f>
        <v>NORTE</v>
      </c>
      <c r="B59" s="22">
        <v>687</v>
      </c>
      <c r="C59" s="22" t="str">
        <f>VLOOKUP(B59,'[1]LISTADO ATM'!$A$2:$B$822,2,0)</f>
        <v>ATM Oficina Monterrico II</v>
      </c>
      <c r="D59" s="15" t="s">
        <v>10</v>
      </c>
      <c r="E59" s="27">
        <v>3335901796</v>
      </c>
    </row>
    <row r="60" spans="1:6" ht="18" x14ac:dyDescent="0.25">
      <c r="A60" s="22" t="str">
        <f>VLOOKUP(B60,'[1]LISTADO ATM'!$A$2:$C$822,3,0)</f>
        <v>SUR</v>
      </c>
      <c r="B60" s="22">
        <v>592</v>
      </c>
      <c r="C60" s="22" t="str">
        <f>VLOOKUP(B60,'[1]LISTADO ATM'!$A$2:$B$822,2,0)</f>
        <v xml:space="preserve">ATM Centro de Caja San Cristóbal I </v>
      </c>
      <c r="D60" s="15" t="s">
        <v>10</v>
      </c>
      <c r="E60" s="27">
        <v>3335901810</v>
      </c>
    </row>
    <row r="61" spans="1:6" ht="18" x14ac:dyDescent="0.25">
      <c r="A61" s="22" t="str">
        <f>VLOOKUP(B61,'[1]LISTADO ATM'!$A$2:$C$822,3,0)</f>
        <v>DISTRITO NACIONAL</v>
      </c>
      <c r="B61" s="22">
        <v>541</v>
      </c>
      <c r="C61" s="22" t="str">
        <f>VLOOKUP(B61,'[1]LISTADO ATM'!$A$2:$B$822,2,0)</f>
        <v xml:space="preserve">ATM Oficina Sambil II </v>
      </c>
      <c r="D61" s="15" t="s">
        <v>10</v>
      </c>
      <c r="E61" s="27">
        <v>3335901811</v>
      </c>
    </row>
    <row r="62" spans="1:6" ht="18" x14ac:dyDescent="0.25">
      <c r="A62" s="35"/>
      <c r="B62" s="22">
        <v>182</v>
      </c>
      <c r="C62" s="22" t="str">
        <f>VLOOKUP(B62,'[1]LISTADO ATM'!$A$2:$B$822,2,0)</f>
        <v xml:space="preserve">ATM Barahona Comb </v>
      </c>
      <c r="D62" s="15" t="s">
        <v>10</v>
      </c>
      <c r="E62" s="27">
        <v>3335901814</v>
      </c>
    </row>
    <row r="63" spans="1:6" ht="18.75" thickBot="1" x14ac:dyDescent="0.3">
      <c r="A63" s="26"/>
      <c r="B63" s="37">
        <f>COUNT(B19:B62)</f>
        <v>44</v>
      </c>
      <c r="C63" s="14"/>
      <c r="D63" s="14"/>
      <c r="E63" s="14"/>
    </row>
    <row r="64" spans="1:6" ht="15.75" thickBot="1" x14ac:dyDescent="0.3">
      <c r="B64" s="5"/>
      <c r="E64" s="5"/>
    </row>
    <row r="65" spans="1:6" ht="18.75" thickBot="1" x14ac:dyDescent="0.3">
      <c r="A65" s="47" t="s">
        <v>20</v>
      </c>
      <c r="B65" s="48"/>
      <c r="C65" s="48"/>
      <c r="D65" s="48"/>
      <c r="E65" s="49"/>
    </row>
    <row r="66" spans="1:6" ht="18" x14ac:dyDescent="0.25">
      <c r="A66" s="2" t="s">
        <v>5</v>
      </c>
      <c r="B66" s="2" t="s">
        <v>6</v>
      </c>
      <c r="C66" s="2" t="s">
        <v>7</v>
      </c>
      <c r="D66" s="2" t="s">
        <v>8</v>
      </c>
      <c r="E66" s="2" t="s">
        <v>9</v>
      </c>
    </row>
    <row r="67" spans="1:6" ht="18" x14ac:dyDescent="0.25">
      <c r="A67" s="19" t="str">
        <f>VLOOKUP(B67,'[1]LISTADO ATM'!$A$2:$C$822,3,0)</f>
        <v>DISTRITO NACIONAL</v>
      </c>
      <c r="B67" s="22">
        <v>875</v>
      </c>
      <c r="C67" s="25" t="str">
        <f>VLOOKUP(B67,'[1]LISTADO ATM'!$A$2:$B$822,2,0)</f>
        <v xml:space="preserve">ATM Texaco Aut. Duarte KM 14 1/2 (Los Alcarrizos) </v>
      </c>
      <c r="D67" s="22" t="s">
        <v>18</v>
      </c>
      <c r="E67" s="36">
        <v>3335899782</v>
      </c>
    </row>
    <row r="68" spans="1:6" ht="18" x14ac:dyDescent="0.25">
      <c r="A68" s="19" t="str">
        <f>VLOOKUP(B68,'[1]LISTADO ATM'!$A$2:$C$822,3,0)</f>
        <v>DISTRITO NACIONAL</v>
      </c>
      <c r="B68" s="22">
        <v>708</v>
      </c>
      <c r="C68" s="25" t="str">
        <f>VLOOKUP(B68,'[1]LISTADO ATM'!$A$2:$B$822,2,0)</f>
        <v xml:space="preserve">ATM El Vestir De Hoy </v>
      </c>
      <c r="D68" s="22" t="s">
        <v>18</v>
      </c>
      <c r="E68" s="36" t="s">
        <v>29</v>
      </c>
    </row>
    <row r="69" spans="1:6" ht="18" x14ac:dyDescent="0.25">
      <c r="A69" s="19" t="str">
        <f>VLOOKUP(B69,'[1]LISTADO ATM'!$A$2:$C$822,3,0)</f>
        <v>DISTRITO NACIONAL</v>
      </c>
      <c r="B69" s="22">
        <v>568</v>
      </c>
      <c r="C69" s="25" t="str">
        <f>VLOOKUP(B69,'[1]LISTADO ATM'!$A$2:$B$822,2,0)</f>
        <v xml:space="preserve">ATM Ministerio de Educación </v>
      </c>
      <c r="D69" s="22" t="s">
        <v>18</v>
      </c>
      <c r="E69" s="36" t="s">
        <v>32</v>
      </c>
    </row>
    <row r="70" spans="1:6" ht="18" x14ac:dyDescent="0.25">
      <c r="A70" s="19" t="str">
        <f>VLOOKUP(B70,'[1]LISTADO ATM'!$A$2:$C$822,3,0)</f>
        <v>DISTRITO NACIONAL</v>
      </c>
      <c r="B70" s="22">
        <v>572</v>
      </c>
      <c r="C70" s="25" t="str">
        <f>VLOOKUP(B70,'[1]LISTADO ATM'!$A$2:$B$822,2,0)</f>
        <v xml:space="preserve">ATM Olé Ovando </v>
      </c>
      <c r="D70" s="22" t="s">
        <v>18</v>
      </c>
      <c r="E70" s="36" t="s">
        <v>46</v>
      </c>
    </row>
    <row r="71" spans="1:6" ht="18" x14ac:dyDescent="0.25">
      <c r="A71" s="19" t="str">
        <f>VLOOKUP(B71,'[1]LISTADO ATM'!$A$2:$C$822,3,0)</f>
        <v>NORTE</v>
      </c>
      <c r="B71" s="22">
        <v>809</v>
      </c>
      <c r="C71" s="25" t="str">
        <f>VLOOKUP(B71,'[1]LISTADO ATM'!$A$2:$B$822,2,0)</f>
        <v>ATM Yoma (Cotuí)</v>
      </c>
      <c r="D71" s="22" t="s">
        <v>18</v>
      </c>
      <c r="E71" s="36" t="s">
        <v>47</v>
      </c>
      <c r="F71" t="s">
        <v>52</v>
      </c>
    </row>
    <row r="72" spans="1:6" ht="18" x14ac:dyDescent="0.25">
      <c r="A72" s="19" t="str">
        <f>VLOOKUP(B72,'[1]LISTADO ATM'!$A$2:$C$822,3,0)</f>
        <v>DISTRITO NACIONAL</v>
      </c>
      <c r="B72" s="22">
        <v>735</v>
      </c>
      <c r="C72" s="25" t="str">
        <f>VLOOKUP(B72,'[1]LISTADO ATM'!$A$2:$B$822,2,0)</f>
        <v xml:space="preserve">ATM Oficina Independencia II  </v>
      </c>
      <c r="D72" s="22" t="s">
        <v>18</v>
      </c>
      <c r="E72" s="36" t="s">
        <v>48</v>
      </c>
      <c r="F72" t="s">
        <v>52</v>
      </c>
    </row>
    <row r="73" spans="1:6" ht="18" x14ac:dyDescent="0.25">
      <c r="A73" s="19" t="str">
        <f>VLOOKUP(B73,'[1]LISTADO ATM'!$A$2:$C$822,3,0)</f>
        <v>DISTRITO NACIONAL</v>
      </c>
      <c r="B73" s="22">
        <v>435</v>
      </c>
      <c r="C73" s="25" t="str">
        <f>VLOOKUP(B73,'[1]LISTADO ATM'!$A$2:$B$822,2,0)</f>
        <v xml:space="preserve">ATM Autobanco Torre I </v>
      </c>
      <c r="D73" s="22" t="s">
        <v>18</v>
      </c>
      <c r="E73" s="36" t="s">
        <v>49</v>
      </c>
    </row>
    <row r="74" spans="1:6" ht="18" x14ac:dyDescent="0.25">
      <c r="A74" s="19" t="str">
        <f>VLOOKUP(B74,'[1]LISTADO ATM'!$A$2:$C$822,3,0)</f>
        <v>DISTRITO NACIONAL</v>
      </c>
      <c r="B74" s="22">
        <v>931</v>
      </c>
      <c r="C74" s="25" t="str">
        <f>VLOOKUP(B74,'[1]LISTADO ATM'!$A$2:$B$822,2,0)</f>
        <v xml:space="preserve">ATM Autobanco Luperón I </v>
      </c>
      <c r="D74" s="22" t="s">
        <v>18</v>
      </c>
      <c r="E74" s="36" t="s">
        <v>50</v>
      </c>
    </row>
    <row r="75" spans="1:6" ht="18" x14ac:dyDescent="0.25">
      <c r="A75" s="19" t="str">
        <f>VLOOKUP(B75,'[1]LISTADO ATM'!$A$2:$C$822,3,0)</f>
        <v>SUR</v>
      </c>
      <c r="B75" s="22">
        <v>249</v>
      </c>
      <c r="C75" s="25" t="str">
        <f>VLOOKUP(B75,'[1]LISTADO ATM'!$A$2:$B$822,2,0)</f>
        <v xml:space="preserve">ATM Banco Agrícola Neiba </v>
      </c>
      <c r="D75" s="22" t="s">
        <v>18</v>
      </c>
      <c r="E75" s="36" t="s">
        <v>51</v>
      </c>
    </row>
    <row r="76" spans="1:6" ht="18" x14ac:dyDescent="0.25">
      <c r="A76" s="19" t="str">
        <f>VLOOKUP(B76,'[1]LISTADO ATM'!$A$2:$C$822,3,0)</f>
        <v>DISTRITO NACIONAL</v>
      </c>
      <c r="B76" s="22">
        <v>911</v>
      </c>
      <c r="C76" s="25" t="str">
        <f>VLOOKUP(B76,'[1]LISTADO ATM'!$A$2:$B$822,2,0)</f>
        <v xml:space="preserve">ATM Oficina Venezuela II </v>
      </c>
      <c r="D76" s="22" t="s">
        <v>18</v>
      </c>
      <c r="E76" s="36">
        <v>3335901084</v>
      </c>
      <c r="F76" t="s">
        <v>52</v>
      </c>
    </row>
    <row r="77" spans="1:6" ht="18" x14ac:dyDescent="0.25">
      <c r="A77" s="19" t="str">
        <f>VLOOKUP(B77,'[1]LISTADO ATM'!$A$2:$C$822,3,0)</f>
        <v>DISTRITO NACIONAL</v>
      </c>
      <c r="B77" s="22">
        <v>580</v>
      </c>
      <c r="C77" s="25" t="str">
        <f>VLOOKUP(B77,'[1]LISTADO ATM'!$A$2:$B$822,2,0)</f>
        <v xml:space="preserve">ATM Edificio Propagas </v>
      </c>
      <c r="D77" s="22" t="s">
        <v>18</v>
      </c>
      <c r="E77" s="36">
        <v>3335901765</v>
      </c>
    </row>
    <row r="78" spans="1:6" ht="18" x14ac:dyDescent="0.25">
      <c r="A78" s="19" t="str">
        <f>VLOOKUP(B78,'[1]LISTADO ATM'!$A$2:$C$822,3,0)</f>
        <v>DISTRITO NACIONAL</v>
      </c>
      <c r="B78" s="22">
        <v>571</v>
      </c>
      <c r="C78" s="25" t="str">
        <f>VLOOKUP(B78,'[1]LISTADO ATM'!$A$2:$B$822,2,0)</f>
        <v xml:space="preserve">ATM Hospital Central FF. AA. </v>
      </c>
      <c r="D78" s="22" t="s">
        <v>18</v>
      </c>
      <c r="E78" s="36">
        <v>3335901767</v>
      </c>
    </row>
    <row r="79" spans="1:6" ht="18" x14ac:dyDescent="0.25">
      <c r="A79" s="19" t="str">
        <f>VLOOKUP(B79,'[1]LISTADO ATM'!$A$2:$C$822,3,0)</f>
        <v>NORTE</v>
      </c>
      <c r="B79" s="22">
        <v>808</v>
      </c>
      <c r="C79" s="25" t="str">
        <f>VLOOKUP(B79,'[1]LISTADO ATM'!$A$2:$B$822,2,0)</f>
        <v xml:space="preserve">ATM Oficina Castillo </v>
      </c>
      <c r="D79" s="22" t="s">
        <v>18</v>
      </c>
      <c r="E79" s="36">
        <v>3335901776</v>
      </c>
    </row>
    <row r="80" spans="1:6" ht="18" x14ac:dyDescent="0.25">
      <c r="A80" s="19" t="str">
        <f>VLOOKUP(B80,'[1]LISTADO ATM'!$A$2:$C$822,3,0)</f>
        <v>DISTRITO NACIONAL</v>
      </c>
      <c r="B80" s="22">
        <v>302</v>
      </c>
      <c r="C80" s="25" t="str">
        <f>VLOOKUP(B80,'[1]LISTADO ATM'!$A$2:$B$822,2,0)</f>
        <v xml:space="preserve">ATM S/M Aprezio Los Mameyes  </v>
      </c>
      <c r="D80" s="22" t="s">
        <v>18</v>
      </c>
      <c r="E80" s="36">
        <v>3335901812</v>
      </c>
    </row>
    <row r="81" spans="1:6" ht="18" x14ac:dyDescent="0.25">
      <c r="A81" s="19" t="str">
        <f>VLOOKUP(B81,'[1]LISTADO ATM'!$A$2:$C$822,3,0)</f>
        <v>SUR</v>
      </c>
      <c r="B81" s="22">
        <v>968</v>
      </c>
      <c r="C81" s="25" t="str">
        <f>VLOOKUP(B81,'[1]LISTADO ATM'!$A$2:$B$822,2,0)</f>
        <v xml:space="preserve">ATM UNP Mercado Baní </v>
      </c>
      <c r="D81" s="22" t="s">
        <v>18</v>
      </c>
      <c r="E81" s="36">
        <v>3335901813</v>
      </c>
    </row>
    <row r="82" spans="1:6" ht="18" x14ac:dyDescent="0.25">
      <c r="A82" s="19" t="str">
        <f>VLOOKUP(B82,'[1]LISTADO ATM'!$A$2:$C$822,3,0)</f>
        <v>DISTRITO NACIONAL</v>
      </c>
      <c r="B82" s="22">
        <v>499</v>
      </c>
      <c r="C82" s="25" t="str">
        <f>VLOOKUP(B82,'[1]LISTADO ATM'!$A$2:$B$822,2,0)</f>
        <v xml:space="preserve">ATM Estación Sunix Tiradentes </v>
      </c>
      <c r="D82" s="22" t="s">
        <v>18</v>
      </c>
      <c r="E82" s="36">
        <v>3335901815</v>
      </c>
    </row>
    <row r="83" spans="1:6" ht="18" x14ac:dyDescent="0.25">
      <c r="A83" s="19" t="str">
        <f>VLOOKUP(B83,'[1]LISTADO ATM'!$A$2:$C$822,3,0)</f>
        <v>SUR</v>
      </c>
      <c r="B83" s="22">
        <v>33</v>
      </c>
      <c r="C83" s="25" t="str">
        <f>VLOOKUP(B83,'[1]LISTADO ATM'!$A$2:$B$822,2,0)</f>
        <v xml:space="preserve">ATM UNP Juan de Herrera </v>
      </c>
      <c r="D83" s="22" t="s">
        <v>18</v>
      </c>
      <c r="E83" s="36">
        <v>3335901816</v>
      </c>
    </row>
    <row r="84" spans="1:6" ht="18.75" thickBot="1" x14ac:dyDescent="0.3">
      <c r="A84" s="26" t="s">
        <v>11</v>
      </c>
      <c r="B84" s="37">
        <f>COUNT(B67:B83)</f>
        <v>17</v>
      </c>
      <c r="C84" s="14"/>
      <c r="D84" s="14"/>
      <c r="E84" s="14"/>
    </row>
    <row r="85" spans="1:6" ht="15.75" thickBot="1" x14ac:dyDescent="0.3">
      <c r="B85" s="5"/>
      <c r="E85" s="5"/>
    </row>
    <row r="86" spans="1:6" ht="18" x14ac:dyDescent="0.25">
      <c r="A86" s="59" t="s">
        <v>13</v>
      </c>
      <c r="B86" s="60"/>
      <c r="C86" s="60"/>
      <c r="D86" s="60"/>
      <c r="E86" s="61"/>
    </row>
    <row r="87" spans="1:6" ht="18" x14ac:dyDescent="0.25">
      <c r="A87" s="2" t="s">
        <v>5</v>
      </c>
      <c r="B87" s="2" t="s">
        <v>6</v>
      </c>
      <c r="C87" s="4" t="s">
        <v>7</v>
      </c>
      <c r="D87" s="18" t="s">
        <v>8</v>
      </c>
      <c r="E87" s="12" t="s">
        <v>9</v>
      </c>
    </row>
    <row r="88" spans="1:6" ht="17.25" customHeight="1" x14ac:dyDescent="0.25">
      <c r="A88" s="19" t="str">
        <f>VLOOKUP(B88,'[1]LISTADO ATM'!$A$2:$C$822,3,0)</f>
        <v>DISTRITO NACIONAL</v>
      </c>
      <c r="B88" s="22">
        <v>231</v>
      </c>
      <c r="C88" s="25" t="str">
        <f>VLOOKUP(B88,'[1]LISTADO ATM'!$A$2:$B$822,2,0)</f>
        <v xml:space="preserve">ATM Oficina Zona Oriental </v>
      </c>
      <c r="D88" s="28" t="s">
        <v>22</v>
      </c>
      <c r="E88" s="25">
        <v>3335900388</v>
      </c>
      <c r="F88" t="s">
        <v>52</v>
      </c>
    </row>
    <row r="89" spans="1:6" ht="17.25" customHeight="1" x14ac:dyDescent="0.25">
      <c r="A89" s="19" t="str">
        <f>VLOOKUP(B89,'[1]LISTADO ATM'!$A$2:$C$822,3,0)</f>
        <v>NORTE</v>
      </c>
      <c r="B89" s="22">
        <v>88</v>
      </c>
      <c r="C89" s="25" t="str">
        <f>VLOOKUP(B89,'[1]LISTADO ATM'!$A$2:$B$822,2,0)</f>
        <v xml:space="preserve">ATM S/M La Fuente (Santiago) </v>
      </c>
      <c r="D89" s="28" t="s">
        <v>25</v>
      </c>
      <c r="E89" s="25" t="s">
        <v>30</v>
      </c>
    </row>
    <row r="90" spans="1:6" ht="17.25" customHeight="1" thickBot="1" x14ac:dyDescent="0.3">
      <c r="A90" s="19" t="str">
        <f>VLOOKUP(B90,'[1]LISTADO ATM'!$A$2:$C$822,3,0)</f>
        <v>ESTE</v>
      </c>
      <c r="B90" s="66">
        <v>211</v>
      </c>
      <c r="C90" s="25" t="str">
        <f>VLOOKUP(B90,'[1]LISTADO ATM'!$A$2:$B$822,2,0)</f>
        <v xml:space="preserve">ATM Oficina La Romana I </v>
      </c>
      <c r="D90" s="28" t="s">
        <v>25</v>
      </c>
      <c r="E90" s="25">
        <v>3335901817</v>
      </c>
    </row>
    <row r="91" spans="1:6" ht="17.25" customHeight="1" thickBot="1" x14ac:dyDescent="0.3">
      <c r="A91" s="3" t="s">
        <v>11</v>
      </c>
      <c r="B91" s="38">
        <f>COUNT(B88:B89)</f>
        <v>2</v>
      </c>
      <c r="C91" s="14"/>
      <c r="D91" s="17"/>
      <c r="E91" s="17"/>
    </row>
    <row r="92" spans="1:6" ht="17.25" customHeight="1" thickBot="1" x14ac:dyDescent="0.3">
      <c r="B92" s="5"/>
      <c r="E92" s="5"/>
    </row>
    <row r="93" spans="1:6" ht="18.75" thickBot="1" x14ac:dyDescent="0.3">
      <c r="A93" s="62" t="s">
        <v>12</v>
      </c>
      <c r="B93" s="63"/>
      <c r="C93" t="s">
        <v>17</v>
      </c>
      <c r="D93" s="5"/>
      <c r="E93" s="5"/>
    </row>
    <row r="94" spans="1:6" ht="18.75" thickBot="1" x14ac:dyDescent="0.3">
      <c r="A94" s="64">
        <f>+B63+B84+B91</f>
        <v>63</v>
      </c>
      <c r="B94" s="65"/>
    </row>
    <row r="95" spans="1:6" ht="15.75" thickBot="1" x14ac:dyDescent="0.3">
      <c r="B95" s="5"/>
      <c r="E95" s="5"/>
    </row>
    <row r="96" spans="1:6" ht="18.75" thickBot="1" x14ac:dyDescent="0.3">
      <c r="A96" s="47" t="s">
        <v>15</v>
      </c>
      <c r="B96" s="48"/>
      <c r="C96" s="48"/>
      <c r="D96" s="48"/>
      <c r="E96" s="49"/>
    </row>
    <row r="97" spans="1:5" ht="17.25" customHeight="1" x14ac:dyDescent="0.25">
      <c r="A97" s="6" t="s">
        <v>5</v>
      </c>
      <c r="B97" s="4" t="s">
        <v>6</v>
      </c>
      <c r="C97" s="4" t="s">
        <v>7</v>
      </c>
      <c r="D97" s="42" t="s">
        <v>8</v>
      </c>
      <c r="E97" s="43"/>
    </row>
    <row r="98" spans="1:5" ht="17.25" customHeight="1" x14ac:dyDescent="0.25">
      <c r="A98" s="22" t="str">
        <f>VLOOKUP(B98,'[1]LISTADO ATM'!$A$2:$C$822,3,0)</f>
        <v>ESTE</v>
      </c>
      <c r="B98" s="22">
        <v>159</v>
      </c>
      <c r="C98" s="22" t="str">
        <f>VLOOKUP(B98,'[1]LISTADO ATM'!$A$2:$B$822,2,0)</f>
        <v xml:space="preserve">ATM Hotel Dreams Bayahibe I </v>
      </c>
      <c r="D98" s="40" t="s">
        <v>21</v>
      </c>
      <c r="E98" s="41"/>
    </row>
    <row r="99" spans="1:5" ht="18" x14ac:dyDescent="0.25">
      <c r="A99" s="22" t="str">
        <f>VLOOKUP(B99,'[1]LISTADO ATM'!$A$2:$C$822,3,0)</f>
        <v>SUR</v>
      </c>
      <c r="B99" s="22">
        <v>873</v>
      </c>
      <c r="C99" s="22" t="str">
        <f>VLOOKUP(B99,'[1]LISTADO ATM'!$A$2:$B$822,2,0)</f>
        <v xml:space="preserve">ATM Centro de Caja San Cristóbal II </v>
      </c>
      <c r="D99" s="40" t="s">
        <v>23</v>
      </c>
      <c r="E99" s="41"/>
    </row>
    <row r="100" spans="1:5" ht="18" x14ac:dyDescent="0.25">
      <c r="A100" s="22" t="str">
        <f>VLOOKUP(B100,'[1]LISTADO ATM'!$A$2:$C$822,3,0)</f>
        <v>DISTRITO NACIONAL</v>
      </c>
      <c r="B100" s="22">
        <v>227</v>
      </c>
      <c r="C100" s="22" t="str">
        <f>VLOOKUP(B100,'[1]LISTADO ATM'!$A$2:$B$822,2,0)</f>
        <v xml:space="preserve">ATM S/M Bravo Av. Enriquillo </v>
      </c>
      <c r="D100" s="40" t="s">
        <v>23</v>
      </c>
      <c r="E100" s="41"/>
    </row>
    <row r="101" spans="1:5" ht="18" x14ac:dyDescent="0.25">
      <c r="A101" s="22" t="str">
        <f>VLOOKUP(B101,'[1]LISTADO ATM'!$A$2:$C$822,3,0)</f>
        <v>DISTRITO NACIONAL</v>
      </c>
      <c r="B101" s="22">
        <v>577</v>
      </c>
      <c r="C101" s="22" t="str">
        <f>VLOOKUP(B101,'[1]LISTADO ATM'!$A$2:$B$822,2,0)</f>
        <v xml:space="preserve">ATM Olé Ave. Duarte </v>
      </c>
      <c r="D101" s="40" t="s">
        <v>21</v>
      </c>
      <c r="E101" s="41"/>
    </row>
    <row r="102" spans="1:5" ht="18" x14ac:dyDescent="0.25">
      <c r="A102" s="22" t="str">
        <f>VLOOKUP(B102,'[1]LISTADO ATM'!$A$2:$C$822,3,0)</f>
        <v>NORTE</v>
      </c>
      <c r="B102" s="22">
        <v>878</v>
      </c>
      <c r="C102" s="22" t="str">
        <f>VLOOKUP(B102,'[1]LISTADO ATM'!$A$2:$B$822,2,0)</f>
        <v>ATM UNP Cabral Y Baez</v>
      </c>
      <c r="D102" s="40" t="s">
        <v>21</v>
      </c>
      <c r="E102" s="41"/>
    </row>
    <row r="103" spans="1:5" ht="18" x14ac:dyDescent="0.25">
      <c r="A103" s="22" t="str">
        <f>VLOOKUP(B103,'[1]LISTADO ATM'!$A$2:$C$822,3,0)</f>
        <v>DISTRITO NACIONAL</v>
      </c>
      <c r="B103" s="22">
        <v>162</v>
      </c>
      <c r="C103" s="22" t="str">
        <f>VLOOKUP(B103,'[1]LISTADO ATM'!$A$2:$B$822,2,0)</f>
        <v xml:space="preserve">ATM Oficina Tiradentes I </v>
      </c>
      <c r="D103" s="40" t="s">
        <v>21</v>
      </c>
      <c r="E103" s="41"/>
    </row>
    <row r="104" spans="1:5" ht="18" x14ac:dyDescent="0.25">
      <c r="A104" s="22" t="str">
        <f>VLOOKUP(B104,'[1]LISTADO ATM'!$A$2:$C$822,3,0)</f>
        <v>DISTRITO NACIONAL</v>
      </c>
      <c r="B104" s="22">
        <v>194</v>
      </c>
      <c r="C104" s="22" t="str">
        <f>VLOOKUP(B104,'[1]LISTADO ATM'!$A$2:$B$822,2,0)</f>
        <v xml:space="preserve">ATM UNP Pantoja </v>
      </c>
      <c r="D104" s="40" t="s">
        <v>21</v>
      </c>
      <c r="E104" s="41"/>
    </row>
    <row r="105" spans="1:5" ht="18" x14ac:dyDescent="0.25">
      <c r="A105" s="22" t="str">
        <f>VLOOKUP(B105,'[1]LISTADO ATM'!$A$2:$C$822,3,0)</f>
        <v>DISTRITO NACIONAL</v>
      </c>
      <c r="B105" s="22">
        <v>239</v>
      </c>
      <c r="C105" s="22" t="str">
        <f>VLOOKUP(B105,'[1]LISTADO ATM'!$A$2:$B$822,2,0)</f>
        <v xml:space="preserve">ATM Autobanco Charles de Gaulle </v>
      </c>
      <c r="D105" s="40" t="s">
        <v>21</v>
      </c>
      <c r="E105" s="41"/>
    </row>
    <row r="106" spans="1:5" ht="18" x14ac:dyDescent="0.25">
      <c r="A106" s="22" t="str">
        <f>VLOOKUP(B106,'[1]LISTADO ATM'!$A$2:$C$822,3,0)</f>
        <v>NORTE</v>
      </c>
      <c r="B106" s="22">
        <v>332</v>
      </c>
      <c r="C106" s="22" t="str">
        <f>VLOOKUP(B106,'[1]LISTADO ATM'!$A$2:$B$822,2,0)</f>
        <v>ATM Estación Sigma (Cotuí)</v>
      </c>
      <c r="D106" s="40" t="s">
        <v>21</v>
      </c>
      <c r="E106" s="41"/>
    </row>
    <row r="107" spans="1:5" ht="18" x14ac:dyDescent="0.25">
      <c r="A107" s="22" t="str">
        <f>VLOOKUP(B107,'[1]LISTADO ATM'!$A$2:$C$822,3,0)</f>
        <v>NORTE</v>
      </c>
      <c r="B107" s="22">
        <v>411</v>
      </c>
      <c r="C107" s="22" t="str">
        <f>VLOOKUP(B107,'[1]LISTADO ATM'!$A$2:$B$822,2,0)</f>
        <v xml:space="preserve">ATM UNP Piedra Blanca </v>
      </c>
      <c r="D107" s="40" t="s">
        <v>21</v>
      </c>
      <c r="E107" s="41"/>
    </row>
    <row r="108" spans="1:5" ht="18" x14ac:dyDescent="0.25">
      <c r="A108" s="22" t="str">
        <f>VLOOKUP(B108,'[1]LISTADO ATM'!$A$2:$C$822,3,0)</f>
        <v>DISTRITO NACIONAL</v>
      </c>
      <c r="B108" s="22">
        <v>593</v>
      </c>
      <c r="C108" s="22" t="str">
        <f>VLOOKUP(B108,'[1]LISTADO ATM'!$A$2:$B$822,2,0)</f>
        <v xml:space="preserve">ATM Ministerio Fuerzas Armadas II </v>
      </c>
      <c r="D108" s="40" t="s">
        <v>21</v>
      </c>
      <c r="E108" s="41"/>
    </row>
    <row r="109" spans="1:5" ht="18" x14ac:dyDescent="0.25">
      <c r="A109" s="22" t="str">
        <f>VLOOKUP(B109,'[1]LISTADO ATM'!$A$2:$C$822,3,0)</f>
        <v>NORTE</v>
      </c>
      <c r="B109" s="22">
        <v>604</v>
      </c>
      <c r="C109" s="22" t="str">
        <f>VLOOKUP(B109,'[1]LISTADO ATM'!$A$2:$B$822,2,0)</f>
        <v xml:space="preserve">ATM Oficina Estancia Nueva (Moca) </v>
      </c>
      <c r="D109" s="40" t="s">
        <v>21</v>
      </c>
      <c r="E109" s="41"/>
    </row>
    <row r="110" spans="1:5" ht="18" x14ac:dyDescent="0.25">
      <c r="A110" s="22" t="str">
        <f>VLOOKUP(B110,'[1]LISTADO ATM'!$A$2:$C$822,3,0)</f>
        <v>ESTE</v>
      </c>
      <c r="B110" s="22">
        <v>612</v>
      </c>
      <c r="C110" s="22" t="str">
        <f>VLOOKUP(B110,'[1]LISTADO ATM'!$A$2:$B$822,2,0)</f>
        <v xml:space="preserve">ATM Plaza Orense (La Romana) </v>
      </c>
      <c r="D110" s="40" t="s">
        <v>21</v>
      </c>
      <c r="E110" s="41"/>
    </row>
    <row r="111" spans="1:5" ht="18" x14ac:dyDescent="0.25">
      <c r="A111" s="22" t="str">
        <f>VLOOKUP(B111,'[1]LISTADO ATM'!$A$2:$C$822,3,0)</f>
        <v>ESTE</v>
      </c>
      <c r="B111" s="22">
        <v>630</v>
      </c>
      <c r="C111" s="22" t="str">
        <f>VLOOKUP(B111,'[1]LISTADO ATM'!$A$2:$B$822,2,0)</f>
        <v xml:space="preserve">ATM Oficina Plaza Zaglul (SPM) </v>
      </c>
      <c r="D111" s="40" t="s">
        <v>21</v>
      </c>
      <c r="E111" s="41"/>
    </row>
    <row r="112" spans="1:5" ht="18" x14ac:dyDescent="0.25">
      <c r="A112" s="22" t="str">
        <f>VLOOKUP(B112,'[1]LISTADO ATM'!$A$2:$C$822,3,0)</f>
        <v>NORTE</v>
      </c>
      <c r="B112" s="22">
        <v>654</v>
      </c>
      <c r="C112" s="22" t="str">
        <f>VLOOKUP(B112,'[1]LISTADO ATM'!$A$2:$B$822,2,0)</f>
        <v>ATM Autoservicio S/M Jumbo Puerto Plata</v>
      </c>
      <c r="D112" s="40" t="s">
        <v>21</v>
      </c>
      <c r="E112" s="41"/>
    </row>
    <row r="113" spans="1:5" ht="18" x14ac:dyDescent="0.25">
      <c r="A113" s="22" t="str">
        <f>VLOOKUP(B113,'[1]LISTADO ATM'!$A$2:$C$822,3,0)</f>
        <v>NORTE</v>
      </c>
      <c r="B113" s="22">
        <v>679</v>
      </c>
      <c r="C113" s="22" t="str">
        <f>VLOOKUP(B113,'[1]LISTADO ATM'!$A$2:$B$822,2,0)</f>
        <v>ATM Base Aerea Puerto Plata</v>
      </c>
      <c r="D113" s="40" t="s">
        <v>21</v>
      </c>
      <c r="E113" s="41"/>
    </row>
    <row r="114" spans="1:5" ht="18" x14ac:dyDescent="0.25">
      <c r="A114" s="22" t="str">
        <f>VLOOKUP(B114,'[1]LISTADO ATM'!$A$2:$C$822,3,0)</f>
        <v>DISTRITO NACIONAL</v>
      </c>
      <c r="B114" s="22">
        <v>690</v>
      </c>
      <c r="C114" s="22" t="str">
        <f>VLOOKUP(B114,'[1]LISTADO ATM'!$A$2:$B$822,2,0)</f>
        <v>ATM Eco Petroleo Esperanza</v>
      </c>
      <c r="D114" s="40" t="s">
        <v>21</v>
      </c>
      <c r="E114" s="41"/>
    </row>
    <row r="115" spans="1:5" ht="18" x14ac:dyDescent="0.25">
      <c r="A115" s="22" t="str">
        <f>VLOOKUP(B115,'[1]LISTADO ATM'!$A$2:$C$822,3,0)</f>
        <v>NORTE</v>
      </c>
      <c r="B115" s="22">
        <v>737</v>
      </c>
      <c r="C115" s="22" t="str">
        <f>VLOOKUP(B115,'[1]LISTADO ATM'!$A$2:$B$822,2,0)</f>
        <v xml:space="preserve">ATM UNP Cabarete (Puerto Plata) </v>
      </c>
      <c r="D115" s="40" t="s">
        <v>21</v>
      </c>
      <c r="E115" s="41"/>
    </row>
    <row r="116" spans="1:5" ht="18" x14ac:dyDescent="0.25">
      <c r="A116" s="22" t="str">
        <f>VLOOKUP(B116,'[1]LISTADO ATM'!$A$2:$C$822,3,0)</f>
        <v>NORTE</v>
      </c>
      <c r="B116" s="22">
        <v>760</v>
      </c>
      <c r="C116" s="22" t="str">
        <f>VLOOKUP(B116,'[1]LISTADO ATM'!$A$2:$B$822,2,0)</f>
        <v xml:space="preserve">ATM UNP Cruce Guayacanes (Mao) </v>
      </c>
      <c r="D116" s="40" t="s">
        <v>21</v>
      </c>
      <c r="E116" s="41"/>
    </row>
    <row r="117" spans="1:5" ht="18" x14ac:dyDescent="0.25">
      <c r="A117" s="22" t="str">
        <f>VLOOKUP(B117,'[1]LISTADO ATM'!$A$2:$C$822,3,0)</f>
        <v>DISTRITO NACIONAL</v>
      </c>
      <c r="B117" s="22">
        <v>26</v>
      </c>
      <c r="C117" s="22" t="str">
        <f>VLOOKUP(B117,'[1]LISTADO ATM'!$A$2:$B$822,2,0)</f>
        <v>ATM S/M Jumbo San Isidro</v>
      </c>
      <c r="D117" s="40" t="s">
        <v>21</v>
      </c>
      <c r="E117" s="41"/>
    </row>
    <row r="118" spans="1:5" ht="18" x14ac:dyDescent="0.25">
      <c r="A118" s="22" t="str">
        <f>VLOOKUP(B118,'[1]LISTADO ATM'!$A$2:$C$822,3,0)</f>
        <v>ESTE</v>
      </c>
      <c r="B118" s="22">
        <v>293</v>
      </c>
      <c r="C118" s="22" t="str">
        <f>VLOOKUP(B118,'[1]LISTADO ATM'!$A$2:$B$822,2,0)</f>
        <v xml:space="preserve">ATM S/M Nueva Visión (San Pedro) </v>
      </c>
      <c r="D118" s="40" t="s">
        <v>23</v>
      </c>
      <c r="E118" s="41"/>
    </row>
    <row r="119" spans="1:5" ht="18" x14ac:dyDescent="0.25">
      <c r="A119" s="22" t="str">
        <f>VLOOKUP(B119,'[1]LISTADO ATM'!$A$2:$C$822,3,0)</f>
        <v>NORTE</v>
      </c>
      <c r="B119" s="22">
        <v>350</v>
      </c>
      <c r="C119" s="22" t="str">
        <f>VLOOKUP(B119,'[1]LISTADO ATM'!$A$2:$B$822,2,0)</f>
        <v xml:space="preserve">ATM Oficina Villa Tapia </v>
      </c>
      <c r="D119" s="40" t="s">
        <v>21</v>
      </c>
      <c r="E119" s="41"/>
    </row>
    <row r="120" spans="1:5" ht="18" x14ac:dyDescent="0.25">
      <c r="A120" s="22" t="str">
        <f>VLOOKUP(B120,'[1]LISTADO ATM'!$A$2:$C$822,3,0)</f>
        <v>NORTE</v>
      </c>
      <c r="B120" s="22">
        <v>351</v>
      </c>
      <c r="C120" s="22" t="str">
        <f>VLOOKUP(B120,'[1]LISTADO ATM'!$A$2:$B$822,2,0)</f>
        <v xml:space="preserve">ATM S/M José Luís (Puerto Plata) </v>
      </c>
      <c r="D120" s="40" t="s">
        <v>23</v>
      </c>
      <c r="E120" s="41"/>
    </row>
    <row r="121" spans="1:5" ht="18" x14ac:dyDescent="0.25">
      <c r="A121" s="22" t="str">
        <f>VLOOKUP(B121,'[1]LISTADO ATM'!$A$2:$C$822,3,0)</f>
        <v>NORTE</v>
      </c>
      <c r="B121" s="22">
        <v>405</v>
      </c>
      <c r="C121" s="22" t="str">
        <f>VLOOKUP(B121,'[1]LISTADO ATM'!$A$2:$B$822,2,0)</f>
        <v xml:space="preserve">ATM UNP Loma de Cabrera </v>
      </c>
      <c r="D121" s="40" t="s">
        <v>23</v>
      </c>
      <c r="E121" s="41"/>
    </row>
    <row r="122" spans="1:5" ht="18" x14ac:dyDescent="0.25">
      <c r="A122" s="22" t="str">
        <f>VLOOKUP(B122,'[1]LISTADO ATM'!$A$2:$C$822,3,0)</f>
        <v>NORTE</v>
      </c>
      <c r="B122" s="22">
        <v>638</v>
      </c>
      <c r="C122" s="22" t="str">
        <f>VLOOKUP(B122,'[1]LISTADO ATM'!$A$2:$B$822,2,0)</f>
        <v xml:space="preserve">ATM S/M Yoma </v>
      </c>
      <c r="D122" s="40" t="s">
        <v>23</v>
      </c>
      <c r="E122" s="41"/>
    </row>
    <row r="123" spans="1:5" ht="18" x14ac:dyDescent="0.25">
      <c r="A123" s="22" t="str">
        <f>VLOOKUP(B123,'[1]LISTADO ATM'!$A$2:$C$822,3,0)</f>
        <v>NORTE</v>
      </c>
      <c r="B123" s="22">
        <v>763</v>
      </c>
      <c r="C123" s="22" t="str">
        <f>VLOOKUP(B123,'[1]LISTADO ATM'!$A$2:$B$822,2,0)</f>
        <v xml:space="preserve">ATM UNP Montellano </v>
      </c>
      <c r="D123" s="40" t="s">
        <v>23</v>
      </c>
      <c r="E123" s="41"/>
    </row>
    <row r="124" spans="1:5" ht="18" x14ac:dyDescent="0.25">
      <c r="A124" s="22" t="str">
        <f>VLOOKUP(B124,'[1]LISTADO ATM'!$A$2:$C$822,3,0)</f>
        <v>DISTRITO NACIONAL</v>
      </c>
      <c r="B124" s="22">
        <v>883</v>
      </c>
      <c r="C124" s="22" t="str">
        <f>VLOOKUP(B124,'[1]LISTADO ATM'!$A$2:$B$822,2,0)</f>
        <v xml:space="preserve">ATM Oficina Filadelfia Plaza </v>
      </c>
      <c r="D124" s="40" t="s">
        <v>23</v>
      </c>
      <c r="E124" s="41"/>
    </row>
    <row r="125" spans="1:5" ht="18" x14ac:dyDescent="0.25">
      <c r="A125" s="22" t="str">
        <f>VLOOKUP(B125,'[1]LISTADO ATM'!$A$2:$C$822,3,0)</f>
        <v>NORTE</v>
      </c>
      <c r="B125" s="22">
        <v>903</v>
      </c>
      <c r="C125" s="22" t="str">
        <f>VLOOKUP(B125,'[1]LISTADO ATM'!$A$2:$B$822,2,0)</f>
        <v xml:space="preserve">ATM Oficina La Vega Real I </v>
      </c>
      <c r="D125" s="40" t="s">
        <v>21</v>
      </c>
      <c r="E125" s="41"/>
    </row>
    <row r="126" spans="1:5" ht="18" x14ac:dyDescent="0.25">
      <c r="A126" s="22" t="str">
        <f>VLOOKUP(B126,'[1]LISTADO ATM'!$A$2:$C$822,3,0)</f>
        <v>DISTRITO NACIONAL</v>
      </c>
      <c r="B126" s="22">
        <v>989</v>
      </c>
      <c r="C126" s="22" t="str">
        <f>VLOOKUP(B126,'[1]LISTADO ATM'!$A$2:$B$822,2,0)</f>
        <v xml:space="preserve">ATM Ministerio de Deportes </v>
      </c>
      <c r="D126" s="40" t="s">
        <v>23</v>
      </c>
      <c r="E126" s="41"/>
    </row>
    <row r="127" spans="1:5" ht="18" x14ac:dyDescent="0.25">
      <c r="A127" s="22" t="str">
        <f>VLOOKUP(B127,'[1]LISTADO ATM'!$A$2:$C$822,3,0)</f>
        <v>SUR</v>
      </c>
      <c r="B127" s="22">
        <v>995</v>
      </c>
      <c r="C127" s="22" t="str">
        <f>VLOOKUP(B127,'[1]LISTADO ATM'!$A$2:$B$822,2,0)</f>
        <v xml:space="preserve">ATM Oficina San Cristobal III (Lobby) </v>
      </c>
      <c r="D127" s="40" t="s">
        <v>21</v>
      </c>
      <c r="E127" s="41"/>
    </row>
    <row r="128" spans="1:5" ht="18.75" thickBot="1" x14ac:dyDescent="0.3">
      <c r="A128" s="26" t="s">
        <v>11</v>
      </c>
      <c r="B128" s="37">
        <f>COUNT(B98:B127)</f>
        <v>30</v>
      </c>
      <c r="C128" s="23"/>
      <c r="D128" s="23"/>
      <c r="E128" s="24"/>
    </row>
    <row r="129" spans="2:2" x14ac:dyDescent="0.25">
      <c r="B129" s="39"/>
    </row>
  </sheetData>
  <mergeCells count="43">
    <mergeCell ref="D127:E127"/>
    <mergeCell ref="D122:E122"/>
    <mergeCell ref="D123:E123"/>
    <mergeCell ref="D124:E124"/>
    <mergeCell ref="D125:E125"/>
    <mergeCell ref="D126:E126"/>
    <mergeCell ref="D117:E117"/>
    <mergeCell ref="D118:E118"/>
    <mergeCell ref="D119:E119"/>
    <mergeCell ref="D120:E120"/>
    <mergeCell ref="D121:E121"/>
    <mergeCell ref="A1:E1"/>
    <mergeCell ref="A2:E2"/>
    <mergeCell ref="A7:E7"/>
    <mergeCell ref="C10:E10"/>
    <mergeCell ref="A12:E12"/>
    <mergeCell ref="D97:E97"/>
    <mergeCell ref="D98:E98"/>
    <mergeCell ref="C15:E15"/>
    <mergeCell ref="A17:E17"/>
    <mergeCell ref="A65:E65"/>
    <mergeCell ref="D99:E99"/>
    <mergeCell ref="A86:E86"/>
    <mergeCell ref="A93:B93"/>
    <mergeCell ref="A94:B94"/>
    <mergeCell ref="A96:E96"/>
    <mergeCell ref="D105:E105"/>
    <mergeCell ref="D100:E100"/>
    <mergeCell ref="D101:E101"/>
    <mergeCell ref="D102:E102"/>
    <mergeCell ref="D103:E103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04:E104"/>
    <mergeCell ref="D116:E116"/>
    <mergeCell ref="D114:E114"/>
    <mergeCell ref="D115:E115"/>
  </mergeCells>
  <phoneticPr fontId="11" type="noConversion"/>
  <conditionalFormatting sqref="E36:E37">
    <cfRule type="duplicateValues" dxfId="57" priority="82"/>
  </conditionalFormatting>
  <conditionalFormatting sqref="E74:E75">
    <cfRule type="duplicateValues" dxfId="56" priority="79"/>
  </conditionalFormatting>
  <conditionalFormatting sqref="E70:E73">
    <cfRule type="duplicateValues" dxfId="55" priority="76"/>
  </conditionalFormatting>
  <conditionalFormatting sqref="E128:E1048576 E84:E89 E1:E7 E14:E17 E19:E38 E9:E12 E67:E69 E63:E65 E91:E101">
    <cfRule type="duplicateValues" dxfId="54" priority="119"/>
  </conditionalFormatting>
  <conditionalFormatting sqref="E102">
    <cfRule type="duplicateValues" dxfId="53" priority="69"/>
  </conditionalFormatting>
  <conditionalFormatting sqref="E76">
    <cfRule type="duplicateValues" dxfId="52" priority="66"/>
  </conditionalFormatting>
  <conditionalFormatting sqref="E128:E1048576 E63:E76 E84:E89 E1:E38 E91:E102">
    <cfRule type="duplicateValues" dxfId="51" priority="57"/>
  </conditionalFormatting>
  <conditionalFormatting sqref="E39">
    <cfRule type="duplicateValues" dxfId="50" priority="56"/>
  </conditionalFormatting>
  <conditionalFormatting sqref="E39">
    <cfRule type="duplicateValues" dxfId="49" priority="55"/>
  </conditionalFormatting>
  <conditionalFormatting sqref="E40:E49">
    <cfRule type="duplicateValues" dxfId="48" priority="54"/>
  </conditionalFormatting>
  <conditionalFormatting sqref="E40:E49">
    <cfRule type="duplicateValues" dxfId="47" priority="53"/>
  </conditionalFormatting>
  <conditionalFormatting sqref="E77:E78">
    <cfRule type="duplicateValues" dxfId="46" priority="52"/>
  </conditionalFormatting>
  <conditionalFormatting sqref="E77:E78">
    <cfRule type="duplicateValues" dxfId="45" priority="51"/>
  </conditionalFormatting>
  <conditionalFormatting sqref="E79">
    <cfRule type="duplicateValues" dxfId="44" priority="50"/>
  </conditionalFormatting>
  <conditionalFormatting sqref="E79">
    <cfRule type="duplicateValues" dxfId="43" priority="49"/>
  </conditionalFormatting>
  <conditionalFormatting sqref="E50">
    <cfRule type="duplicateValues" dxfId="42" priority="48"/>
  </conditionalFormatting>
  <conditionalFormatting sqref="E50">
    <cfRule type="duplicateValues" dxfId="41" priority="47"/>
  </conditionalFormatting>
  <conditionalFormatting sqref="E51:E53">
    <cfRule type="duplicateValues" dxfId="40" priority="46"/>
  </conditionalFormatting>
  <conditionalFormatting sqref="E51:E53">
    <cfRule type="duplicateValues" dxfId="39" priority="45"/>
  </conditionalFormatting>
  <conditionalFormatting sqref="E54">
    <cfRule type="duplicateValues" dxfId="38" priority="44"/>
  </conditionalFormatting>
  <conditionalFormatting sqref="E54">
    <cfRule type="duplicateValues" dxfId="37" priority="43"/>
  </conditionalFormatting>
  <conditionalFormatting sqref="E55:E56">
    <cfRule type="duplicateValues" dxfId="36" priority="42"/>
  </conditionalFormatting>
  <conditionalFormatting sqref="E55:E56">
    <cfRule type="duplicateValues" dxfId="35" priority="41"/>
  </conditionalFormatting>
  <conditionalFormatting sqref="E57">
    <cfRule type="duplicateValues" dxfId="34" priority="36"/>
  </conditionalFormatting>
  <conditionalFormatting sqref="E57">
    <cfRule type="duplicateValues" dxfId="33" priority="35"/>
  </conditionalFormatting>
  <conditionalFormatting sqref="E58">
    <cfRule type="duplicateValues" dxfId="32" priority="33"/>
  </conditionalFormatting>
  <conditionalFormatting sqref="E59">
    <cfRule type="duplicateValues" dxfId="31" priority="32"/>
  </conditionalFormatting>
  <conditionalFormatting sqref="E59">
    <cfRule type="duplicateValues" dxfId="30" priority="31"/>
  </conditionalFormatting>
  <conditionalFormatting sqref="E58">
    <cfRule type="duplicateValues" dxfId="29" priority="249"/>
  </conditionalFormatting>
  <conditionalFormatting sqref="E80:E81">
    <cfRule type="duplicateValues" dxfId="28" priority="30"/>
  </conditionalFormatting>
  <conditionalFormatting sqref="E80:E81">
    <cfRule type="duplicateValues" dxfId="27" priority="29"/>
  </conditionalFormatting>
  <conditionalFormatting sqref="E103:E116">
    <cfRule type="duplicateValues" dxfId="26" priority="462"/>
  </conditionalFormatting>
  <conditionalFormatting sqref="E82:E83">
    <cfRule type="duplicateValues" dxfId="25" priority="25"/>
  </conditionalFormatting>
  <conditionalFormatting sqref="E82:E83">
    <cfRule type="duplicateValues" dxfId="24" priority="24"/>
  </conditionalFormatting>
  <conditionalFormatting sqref="E62">
    <cfRule type="duplicateValues" dxfId="23" priority="23"/>
  </conditionalFormatting>
  <conditionalFormatting sqref="E62">
    <cfRule type="duplicateValues" dxfId="22" priority="22"/>
  </conditionalFormatting>
  <conditionalFormatting sqref="E117">
    <cfRule type="duplicateValues" dxfId="21" priority="21"/>
  </conditionalFormatting>
  <conditionalFormatting sqref="E118">
    <cfRule type="duplicateValues" dxfId="20" priority="20"/>
  </conditionalFormatting>
  <conditionalFormatting sqref="E118">
    <cfRule type="duplicateValues" dxfId="19" priority="19"/>
  </conditionalFormatting>
  <conditionalFormatting sqref="E119">
    <cfRule type="duplicateValues" dxfId="18" priority="18"/>
  </conditionalFormatting>
  <conditionalFormatting sqref="E120">
    <cfRule type="duplicateValues" dxfId="17" priority="17"/>
  </conditionalFormatting>
  <conditionalFormatting sqref="E120">
    <cfRule type="duplicateValues" dxfId="16" priority="16"/>
  </conditionalFormatting>
  <conditionalFormatting sqref="E121">
    <cfRule type="duplicateValues" dxfId="15" priority="15"/>
  </conditionalFormatting>
  <conditionalFormatting sqref="E121">
    <cfRule type="duplicateValues" dxfId="14" priority="14"/>
  </conditionalFormatting>
  <conditionalFormatting sqref="E122">
    <cfRule type="duplicateValues" dxfId="13" priority="13"/>
  </conditionalFormatting>
  <conditionalFormatting sqref="E122">
    <cfRule type="duplicateValues" dxfId="12" priority="12"/>
  </conditionalFormatting>
  <conditionalFormatting sqref="E123">
    <cfRule type="duplicateValues" dxfId="11" priority="11"/>
  </conditionalFormatting>
  <conditionalFormatting sqref="E123">
    <cfRule type="duplicateValues" dxfId="10" priority="10"/>
  </conditionalFormatting>
  <conditionalFormatting sqref="E124">
    <cfRule type="duplicateValues" dxfId="9" priority="9"/>
  </conditionalFormatting>
  <conditionalFormatting sqref="E124">
    <cfRule type="duplicateValues" dxfId="8" priority="8"/>
  </conditionalFormatting>
  <conditionalFormatting sqref="E126">
    <cfRule type="duplicateValues" dxfId="7" priority="6"/>
  </conditionalFormatting>
  <conditionalFormatting sqref="E126">
    <cfRule type="duplicateValues" dxfId="6" priority="5"/>
  </conditionalFormatting>
  <conditionalFormatting sqref="E127">
    <cfRule type="duplicateValues" dxfId="5" priority="4"/>
  </conditionalFormatting>
  <conditionalFormatting sqref="E125">
    <cfRule type="duplicateValues" dxfId="4" priority="507"/>
  </conditionalFormatting>
  <conditionalFormatting sqref="E60:E61">
    <cfRule type="duplicateValues" dxfId="3" priority="546"/>
  </conditionalFormatting>
  <conditionalFormatting sqref="B1:B1048576">
    <cfRule type="duplicateValues" dxfId="2" priority="3"/>
  </conditionalFormatting>
  <conditionalFormatting sqref="E90">
    <cfRule type="duplicateValues" dxfId="1" priority="2"/>
  </conditionalFormatting>
  <conditionalFormatting sqref="E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2021-05-28T10:06:03Z</dcterms:modified>
</cp:coreProperties>
</file>