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29\"/>
    </mc:Choice>
  </mc:AlternateContent>
  <bookViews>
    <workbookView xWindow="0" yWindow="0" windowWidth="24000" windowHeight="957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1" l="1"/>
  <c r="A119" i="1"/>
  <c r="B128" i="1"/>
  <c r="C124" i="1" l="1"/>
  <c r="C125" i="1"/>
  <c r="A124" i="1"/>
  <c r="A125" i="1"/>
  <c r="B147" i="1"/>
  <c r="C121" i="1"/>
  <c r="C122" i="1"/>
  <c r="C123" i="1"/>
  <c r="A121" i="1"/>
  <c r="A122" i="1"/>
  <c r="C117" i="1"/>
  <c r="C118" i="1"/>
  <c r="A117" i="1"/>
  <c r="A118" i="1"/>
  <c r="C142" i="1"/>
  <c r="C143" i="1"/>
  <c r="A142" i="1"/>
  <c r="A143" i="1"/>
  <c r="C144" i="1"/>
  <c r="C145" i="1"/>
  <c r="A144" i="1"/>
  <c r="A145" i="1"/>
  <c r="C114" i="1"/>
  <c r="C115" i="1"/>
  <c r="C116" i="1"/>
  <c r="C120" i="1"/>
  <c r="A114" i="1"/>
  <c r="A115" i="1"/>
  <c r="A116" i="1"/>
  <c r="A120" i="1"/>
  <c r="A123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C178" i="1"/>
  <c r="C179" i="1"/>
  <c r="C180" i="1"/>
  <c r="C175" i="1"/>
  <c r="C133" i="1"/>
  <c r="C134" i="1"/>
  <c r="A133" i="1"/>
  <c r="C112" i="1"/>
  <c r="C113" i="1"/>
  <c r="C126" i="1"/>
  <c r="C127" i="1"/>
  <c r="A112" i="1"/>
  <c r="A113" i="1"/>
  <c r="A126" i="1"/>
  <c r="A127" i="1"/>
  <c r="B80" i="1"/>
  <c r="C111" i="1" l="1"/>
  <c r="A111" i="1"/>
  <c r="C85" i="1"/>
  <c r="C86" i="1"/>
  <c r="C87" i="1"/>
  <c r="C88" i="1"/>
  <c r="A85" i="1"/>
  <c r="A86" i="1"/>
  <c r="A87" i="1"/>
  <c r="C72" i="1"/>
  <c r="C73" i="1"/>
  <c r="C74" i="1"/>
  <c r="C75" i="1"/>
  <c r="A72" i="1"/>
  <c r="A73" i="1"/>
  <c r="A74" i="1"/>
  <c r="A75" i="1"/>
  <c r="A76" i="1"/>
  <c r="C55" i="1"/>
  <c r="C56" i="1"/>
  <c r="C57" i="1"/>
  <c r="C58" i="1"/>
  <c r="C59" i="1"/>
  <c r="C60" i="1"/>
  <c r="C61" i="1"/>
  <c r="A55" i="1"/>
  <c r="A56" i="1"/>
  <c r="A57" i="1"/>
  <c r="A58" i="1"/>
  <c r="A59" i="1"/>
  <c r="A60" i="1"/>
  <c r="A61" i="1"/>
  <c r="C62" i="1"/>
  <c r="C63" i="1"/>
  <c r="C64" i="1"/>
  <c r="C65" i="1"/>
  <c r="A62" i="1"/>
  <c r="A63" i="1"/>
  <c r="A64" i="1"/>
  <c r="A65" i="1"/>
  <c r="C146" i="1"/>
  <c r="A146" i="1"/>
  <c r="C66" i="1"/>
  <c r="C67" i="1"/>
  <c r="C68" i="1"/>
  <c r="C69" i="1"/>
  <c r="C70" i="1"/>
  <c r="A66" i="1"/>
  <c r="A67" i="1"/>
  <c r="A68" i="1"/>
  <c r="A69" i="1"/>
  <c r="A70" i="1"/>
  <c r="C169" i="1"/>
  <c r="C170" i="1"/>
  <c r="C171" i="1"/>
  <c r="C172" i="1"/>
  <c r="C173" i="1"/>
  <c r="C174" i="1"/>
  <c r="C176" i="1"/>
  <c r="C177" i="1"/>
  <c r="A169" i="1"/>
  <c r="C105" i="1"/>
  <c r="A105" i="1"/>
  <c r="C107" i="1"/>
  <c r="C108" i="1"/>
  <c r="C109" i="1"/>
  <c r="C110" i="1"/>
  <c r="A107" i="1"/>
  <c r="A108" i="1"/>
  <c r="A109" i="1"/>
  <c r="A110" i="1"/>
  <c r="A71" i="1" l="1"/>
  <c r="C71" i="1"/>
  <c r="C76" i="1"/>
  <c r="A77" i="1"/>
  <c r="C77" i="1"/>
  <c r="A78" i="1"/>
  <c r="C78" i="1"/>
  <c r="A79" i="1"/>
  <c r="C79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102" i="1"/>
  <c r="C102" i="1"/>
  <c r="A103" i="1"/>
  <c r="C103" i="1"/>
  <c r="A104" i="1"/>
  <c r="C104" i="1"/>
  <c r="A106" i="1"/>
  <c r="C106" i="1"/>
  <c r="A139" i="1"/>
  <c r="C139" i="1"/>
  <c r="A140" i="1"/>
  <c r="C140" i="1"/>
  <c r="A141" i="1"/>
  <c r="C141" i="1"/>
  <c r="A98" i="1"/>
  <c r="C98" i="1"/>
  <c r="A99" i="1"/>
  <c r="C99" i="1"/>
  <c r="A100" i="1"/>
  <c r="C100" i="1"/>
  <c r="A101" i="1"/>
  <c r="C101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97" i="1"/>
  <c r="A18" i="1"/>
  <c r="C18" i="1"/>
  <c r="A19" i="1"/>
  <c r="C19" i="1"/>
  <c r="A20" i="1"/>
  <c r="C20" i="1"/>
  <c r="A21" i="1"/>
  <c r="C21" i="1"/>
  <c r="A22" i="1"/>
  <c r="C22" i="1"/>
  <c r="B91" i="1" l="1"/>
  <c r="C89" i="1"/>
  <c r="C90" i="1"/>
  <c r="A88" i="1"/>
  <c r="A89" i="1"/>
  <c r="A90" i="1"/>
  <c r="A10" i="1"/>
  <c r="A11" i="1"/>
  <c r="A12" i="1"/>
  <c r="A13" i="1"/>
  <c r="A14" i="1"/>
  <c r="A15" i="1"/>
  <c r="A16" i="1"/>
  <c r="A17" i="1"/>
  <c r="C10" i="1"/>
  <c r="C11" i="1"/>
  <c r="C12" i="1"/>
  <c r="C13" i="1"/>
  <c r="C14" i="1"/>
  <c r="C15" i="1"/>
  <c r="C16" i="1"/>
  <c r="C17" i="1"/>
  <c r="B182" i="1"/>
  <c r="B157" i="1"/>
  <c r="C153" i="1"/>
  <c r="C154" i="1"/>
  <c r="C155" i="1"/>
  <c r="C156" i="1"/>
  <c r="A154" i="1"/>
  <c r="A155" i="1"/>
  <c r="A156" i="1"/>
  <c r="C138" i="1"/>
  <c r="A138" i="1"/>
  <c r="C97" i="1" l="1"/>
  <c r="A167" i="1"/>
  <c r="C167" i="1"/>
  <c r="A168" i="1"/>
  <c r="C168" i="1"/>
  <c r="C181" i="1"/>
  <c r="C165" i="1" l="1"/>
  <c r="A165" i="1"/>
  <c r="C164" i="1"/>
  <c r="A164" i="1"/>
  <c r="C152" i="1"/>
  <c r="A152" i="1"/>
  <c r="C151" i="1"/>
  <c r="A151" i="1"/>
  <c r="C137" i="1"/>
  <c r="A137" i="1"/>
  <c r="C136" i="1"/>
  <c r="A136" i="1"/>
  <c r="C135" i="1"/>
  <c r="A135" i="1"/>
  <c r="A134" i="1"/>
  <c r="C132" i="1"/>
  <c r="A132" i="1"/>
  <c r="C96" i="1"/>
  <c r="A96" i="1"/>
  <c r="C95" i="1"/>
  <c r="A95" i="1"/>
  <c r="C84" i="1"/>
  <c r="A84" i="1"/>
  <c r="C9" i="1"/>
  <c r="A9" i="1"/>
  <c r="A160" i="1" l="1"/>
  <c r="F2" i="3"/>
</calcChain>
</file>

<file path=xl/sharedStrings.xml><?xml version="1.0" encoding="utf-8"?>
<sst xmlns="http://schemas.openxmlformats.org/spreadsheetml/2006/main" count="1118" uniqueCount="68">
  <si>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</si>
  <si>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</si>
  <si>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</si>
  <si>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</si>
  <si>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</si>
  <si>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</si>
  <si>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</si>
  <si>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</si>
  <si>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</si>
  <si>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</si>
  <si>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</si>
  <si>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</si>
  <si>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</si>
  <si>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</si>
  <si>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</si>
  <si>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</si>
  <si>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</si>
  <si>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</si>
  <si>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</si>
  <si>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</si>
  <si>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</si>
  <si>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Abastecido</t>
  </si>
  <si>
    <t>GAVETA DE RECHAZO LLENA</t>
  </si>
  <si>
    <t>3 Gavetas Vacías</t>
  </si>
  <si>
    <t>2 Gavetas Vacías y 1 Fallando</t>
  </si>
  <si>
    <t>ESTE</t>
  </si>
  <si>
    <t>ATM Ayuntamiento Peralvillo</t>
  </si>
  <si>
    <t>1 Vacia y 2 Fallando</t>
  </si>
  <si>
    <t>3335903202 </t>
  </si>
  <si>
    <t>3335903204 </t>
  </si>
  <si>
    <t>3335903206 </t>
  </si>
  <si>
    <t>3335903214 </t>
  </si>
  <si>
    <t>3335903219 </t>
  </si>
  <si>
    <t>3335903223 </t>
  </si>
  <si>
    <t>3335903250 </t>
  </si>
  <si>
    <t>3335903224 </t>
  </si>
  <si>
    <t>3335903244 </t>
  </si>
  <si>
    <t>3335903262 </t>
  </si>
  <si>
    <t>3335903293 </t>
  </si>
  <si>
    <t>3335903299 </t>
  </si>
  <si>
    <t>3335903316 </t>
  </si>
  <si>
    <t>3335903328 </t>
  </si>
  <si>
    <t>3335903358 </t>
  </si>
  <si>
    <t>3335903365 </t>
  </si>
  <si>
    <t>3335903368 </t>
  </si>
  <si>
    <t>3335903370 </t>
  </si>
  <si>
    <t>3335903382 </t>
  </si>
  <si>
    <t>3335903384 </t>
  </si>
  <si>
    <t>3335903389 </t>
  </si>
  <si>
    <t>3335903391 </t>
  </si>
  <si>
    <t>3335903392 </t>
  </si>
  <si>
    <t>3335903393 </t>
  </si>
  <si>
    <t>3335903399 </t>
  </si>
  <si>
    <t>3335903400 </t>
  </si>
  <si>
    <t>3335903402 </t>
  </si>
  <si>
    <t>3335903404 </t>
  </si>
  <si>
    <t>3335903407 </t>
  </si>
  <si>
    <t>3335903409 </t>
  </si>
  <si>
    <t>3335903446 </t>
  </si>
  <si>
    <t>3335903447 </t>
  </si>
  <si>
    <t>3335903448 </t>
  </si>
  <si>
    <t>3335903449 </t>
  </si>
  <si>
    <t>3335903463 </t>
  </si>
  <si>
    <t>3335903465 </t>
  </si>
  <si>
    <t>3335903466 </t>
  </si>
  <si>
    <t>3335903467 </t>
  </si>
  <si>
    <t>M</t>
  </si>
  <si>
    <t>3335903489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</si>
</sst>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color rgb="FF333333"/>
      <name val="Verdana"/>
      <family val="2"/>
    </font>
  </fonts>
  <fills count="48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EEF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59">
    <xf numFmtId="0" fontId="0" fillId="0" borderId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0" borderId="28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9" applyNumberFormat="0" applyAlignment="0" applyProtection="0"/>
    <xf numFmtId="0" fontId="21" fillId="16" borderId="30" applyNumberFormat="0" applyAlignment="0" applyProtection="0"/>
    <xf numFmtId="0" fontId="22" fillId="16" borderId="29" applyNumberFormat="0" applyAlignment="0" applyProtection="0"/>
    <xf numFmtId="0" fontId="23" fillId="0" borderId="31" applyNumberFormat="0" applyFill="0" applyAlignment="0" applyProtection="0"/>
    <xf numFmtId="0" fontId="24" fillId="17" borderId="32" applyNumberFormat="0" applyAlignment="0" applyProtection="0"/>
    <xf numFmtId="0" fontId="25" fillId="0" borderId="0" applyNumberFormat="0" applyFill="0" applyBorder="0" applyAlignment="0" applyProtection="0"/>
    <xf numFmtId="0" fontId="13" fillId="18" borderId="3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4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46" borderId="36" xfId="0" applyNumberFormat="1" applyFill="1" applyBorder="1"/>
    <xf numFmtId="49" fontId="0" fillId="46" borderId="35" xfId="0" applyNumberFormat="1" applyFill="1" applyBorder="1"/>
    <xf numFmtId="0" fontId="6" fillId="6" borderId="21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7" fillId="10" borderId="10" xfId="0" applyFont="1" applyFill="1" applyBorder="1" applyAlignment="1">
      <alignment horizontal="center" vertical="center" wrapText="1"/>
    </xf>
    <xf numFmtId="0" fontId="39" fillId="47" borderId="8" xfId="0" applyFont="1" applyFill="1" applyBorder="1" applyAlignment="1">
      <alignment horizontal="left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4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80"/>
      <tableStyleElement type="headerRow" dxfId="479"/>
      <tableStyleElement type="totalRow" dxfId="478"/>
      <tableStyleElement type="firstColumn" dxfId="477"/>
      <tableStyleElement type="lastColumn" dxfId="476"/>
      <tableStyleElement type="firstRowStripe" dxfId="475"/>
      <tableStyleElement type="firstColumnStripe" dxfId="47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topLeftCell="A130" zoomScaleNormal="100" workbookViewId="0">
      <selection activeCell="F146" sqref="F146"/>
    </sheetView>
  </sheetViews>
  <sheetFormatPr baseColWidth="10" defaultColWidth="23.42578125" defaultRowHeight="15" x14ac:dyDescent="0.25"/>
  <cols>
    <col min="1" max="1" width="26.42578125" bestFit="1" customWidth="1"/>
    <col min="2" max="2" width="17.7109375" bestFit="1" customWidth="1"/>
    <col min="3" max="3" width="67.7109375" customWidth="1"/>
    <col min="4" max="4" width="37.42578125" bestFit="1" customWidth="1"/>
    <col min="5" max="5" width="18.85546875" bestFit="1" customWidth="1"/>
  </cols>
  <sheetData>
    <row r="1" spans="1:5" ht="22.5" customHeight="1" x14ac:dyDescent="0.25">
      <c r="A1" s="55" t="s">
        <v>1</v>
      </c>
      <c r="B1" s="56"/>
      <c r="C1" s="56"/>
      <c r="D1" s="56"/>
      <c r="E1" s="57"/>
    </row>
    <row r="2" spans="1:5" ht="25.5" customHeight="1" x14ac:dyDescent="0.25">
      <c r="A2" s="58" t="s">
        <v>0</v>
      </c>
      <c r="B2" s="59"/>
      <c r="C2" s="59"/>
      <c r="D2" s="59"/>
      <c r="E2" s="60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44376.25</v>
      </c>
      <c r="C4" s="1"/>
      <c r="D4" s="1"/>
      <c r="E4" s="11"/>
    </row>
    <row r="5" spans="1:5" ht="18.75" thickBot="1" x14ac:dyDescent="0.3">
      <c r="A5" s="7" t="s">
        <v>3</v>
      </c>
      <c r="B5" s="9">
        <v>44376.708333333336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customHeight="1" x14ac:dyDescent="0.25">
      <c r="A7" s="61" t="s">
        <v>4</v>
      </c>
      <c r="B7" s="62"/>
      <c r="C7" s="62"/>
      <c r="D7" s="62"/>
      <c r="E7" s="63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str">
        <f>VLOOKUP(B9,'[1]LISTADO ATM'!$A$2:$C$822,3,0)</f>
        <v>NORTE</v>
      </c>
      <c r="B9" s="35">
        <v>290</v>
      </c>
      <c r="C9" s="25" t="str">
        <f>VLOOKUP(B9,'[1]LISTADO ATM'!$A$2:$B$822,2,0)</f>
        <v xml:space="preserve">ATM Oficina San Francisco de Macorís </v>
      </c>
      <c r="D9" s="16" t="s">
        <v>21</v>
      </c>
      <c r="E9" s="36">
        <v>3335903177</v>
      </c>
    </row>
    <row r="10" spans="1:5" ht="18" x14ac:dyDescent="0.25">
      <c r="A10" s="19" t="str">
        <f>VLOOKUP(B10,'[1]LISTADO ATM'!$A$2:$C$822,3,0)</f>
        <v>DISTRITO NACIONAL</v>
      </c>
      <c r="B10" s="35">
        <v>610</v>
      </c>
      <c r="C10" s="25" t="str">
        <f>VLOOKUP(B10,'[1]LISTADO ATM'!$A$2:$B$822,2,0)</f>
        <v xml:space="preserve">ATM EDEESTE </v>
      </c>
      <c r="D10" s="16" t="s">
        <v>21</v>
      </c>
      <c r="E10" s="27">
        <v>3335902555</v>
      </c>
    </row>
    <row r="11" spans="1:5" ht="18" x14ac:dyDescent="0.25">
      <c r="A11" s="19" t="str">
        <f>VLOOKUP(B11,'[1]LISTADO ATM'!$A$2:$C$822,3,0)</f>
        <v>DISTRITO NACIONAL</v>
      </c>
      <c r="B11" s="35">
        <v>580</v>
      </c>
      <c r="C11" s="25" t="str">
        <f>VLOOKUP(B11,'[1]LISTADO ATM'!$A$2:$B$822,2,0)</f>
        <v xml:space="preserve">ATM Edificio Propagas </v>
      </c>
      <c r="D11" s="16" t="s">
        <v>21</v>
      </c>
      <c r="E11" s="27">
        <v>3335901765</v>
      </c>
    </row>
    <row r="12" spans="1:5" ht="18" x14ac:dyDescent="0.25">
      <c r="A12" s="19" t="str">
        <f>VLOOKUP(B12,'[1]LISTADO ATM'!$A$2:$C$822,3,0)</f>
        <v>NORTE</v>
      </c>
      <c r="B12" s="35">
        <v>645</v>
      </c>
      <c r="C12" s="25" t="str">
        <f>VLOOKUP(B12,'[1]LISTADO ATM'!$A$2:$B$822,2,0)</f>
        <v xml:space="preserve">ATM UNP Cabrera </v>
      </c>
      <c r="D12" s="16" t="s">
        <v>21</v>
      </c>
      <c r="E12" s="27" t="s">
        <v>38</v>
      </c>
    </row>
    <row r="13" spans="1:5" ht="18" x14ac:dyDescent="0.25">
      <c r="A13" s="19" t="str">
        <f>VLOOKUP(B13,'[1]LISTADO ATM'!$A$2:$C$822,3,0)</f>
        <v>ESTE</v>
      </c>
      <c r="B13" s="35">
        <v>912</v>
      </c>
      <c r="C13" s="25" t="str">
        <f>VLOOKUP(B13,'[1]LISTADO ATM'!$A$2:$B$822,2,0)</f>
        <v xml:space="preserve">ATM Oficina San Pedro II </v>
      </c>
      <c r="D13" s="16" t="s">
        <v>21</v>
      </c>
      <c r="E13" s="27" t="s">
        <v>37</v>
      </c>
    </row>
    <row r="14" spans="1:5" ht="18" x14ac:dyDescent="0.25">
      <c r="A14" s="19" t="str">
        <f>VLOOKUP(B14,'[1]LISTADO ATM'!$A$2:$C$822,3,0)</f>
        <v>SUR</v>
      </c>
      <c r="B14" s="35">
        <v>582</v>
      </c>
      <c r="C14" s="25" t="str">
        <f>VLOOKUP(B14,'[1]LISTADO ATM'!$A$2:$B$822,2,0)</f>
        <v>ATM Estación Sabana Yegua</v>
      </c>
      <c r="D14" s="16" t="s">
        <v>21</v>
      </c>
      <c r="E14" s="27" t="s">
        <v>32</v>
      </c>
    </row>
    <row r="15" spans="1:5" ht="18" x14ac:dyDescent="0.25">
      <c r="A15" s="19" t="str">
        <f>VLOOKUP(B15,'[1]LISTADO ATM'!$A$2:$C$822,3,0)</f>
        <v>NORTE</v>
      </c>
      <c r="B15" s="35">
        <v>285</v>
      </c>
      <c r="C15" s="25" t="str">
        <f>VLOOKUP(B15,'[1]LISTADO ATM'!$A$2:$B$822,2,0)</f>
        <v xml:space="preserve">ATM Oficina Camino Real (Puerto Plata) </v>
      </c>
      <c r="D15" s="16" t="s">
        <v>21</v>
      </c>
      <c r="E15" s="27">
        <v>3335903099</v>
      </c>
    </row>
    <row r="16" spans="1:5" ht="18" x14ac:dyDescent="0.25">
      <c r="A16" s="19" t="str">
        <f>VLOOKUP(B16,'[1]LISTADO ATM'!$A$2:$C$822,3,0)</f>
        <v>NORTE</v>
      </c>
      <c r="B16" s="35">
        <v>757</v>
      </c>
      <c r="C16" s="25" t="str">
        <f>VLOOKUP(B16,'[1]LISTADO ATM'!$A$2:$B$822,2,0)</f>
        <v xml:space="preserve">ATM UNP Plaza Paseo (Santiago) </v>
      </c>
      <c r="D16" s="16" t="s">
        <v>21</v>
      </c>
      <c r="E16" s="27">
        <v>3335903089</v>
      </c>
    </row>
    <row r="17" spans="1:5" ht="18" x14ac:dyDescent="0.25">
      <c r="A17" s="19" t="str">
        <f>VLOOKUP(B17,'[1]LISTADO ATM'!$A$2:$C$822,3,0)</f>
        <v>SUR</v>
      </c>
      <c r="B17" s="35">
        <v>783</v>
      </c>
      <c r="C17" s="25" t="str">
        <f>VLOOKUP(B17,'[1]LISTADO ATM'!$A$2:$B$822,2,0)</f>
        <v xml:space="preserve">ATM Autobanco Alfa y Omega (Barahona) </v>
      </c>
      <c r="D17" s="16" t="s">
        <v>21</v>
      </c>
      <c r="E17" s="27">
        <v>3335902786</v>
      </c>
    </row>
    <row r="18" spans="1:5" ht="18" x14ac:dyDescent="0.25">
      <c r="A18" s="19" t="str">
        <f>VLOOKUP(B18,'[1]LISTADO ATM'!$A$2:$C$822,3,0)</f>
        <v>SUR</v>
      </c>
      <c r="B18" s="35">
        <v>301</v>
      </c>
      <c r="C18" s="25" t="str">
        <f>VLOOKUP(B18,'[1]LISTADO ATM'!$A$2:$B$822,2,0)</f>
        <v xml:space="preserve">ATM UNP Alfa y Omega (Barahona) </v>
      </c>
      <c r="D18" s="16" t="s">
        <v>21</v>
      </c>
      <c r="E18" s="27">
        <v>3335902736</v>
      </c>
    </row>
    <row r="19" spans="1:5" ht="18" x14ac:dyDescent="0.25">
      <c r="A19" s="19" t="str">
        <f>VLOOKUP(B19,'[1]LISTADO ATM'!$A$2:$C$822,3,0)</f>
        <v>DISTRITO NACIONAL</v>
      </c>
      <c r="B19" s="35">
        <v>514</v>
      </c>
      <c r="C19" s="25" t="str">
        <f>VLOOKUP(B19,'[1]LISTADO ATM'!$A$2:$B$822,2,0)</f>
        <v>ATM Autoservicio Charles de Gaulle</v>
      </c>
      <c r="D19" s="16" t="s">
        <v>21</v>
      </c>
      <c r="E19" s="27">
        <v>3335902518</v>
      </c>
    </row>
    <row r="20" spans="1:5" ht="18" x14ac:dyDescent="0.25">
      <c r="A20" s="19" t="str">
        <f>VLOOKUP(B20,'[1]LISTADO ATM'!$A$2:$C$822,3,0)</f>
        <v>DISTRITO NACIONAL</v>
      </c>
      <c r="B20" s="35">
        <v>629</v>
      </c>
      <c r="C20" s="25" t="str">
        <f>VLOOKUP(B20,'[1]LISTADO ATM'!$A$2:$B$822,2,0)</f>
        <v xml:space="preserve">ATM Oficina Americana Independencia I </v>
      </c>
      <c r="D20" s="16" t="s">
        <v>21</v>
      </c>
      <c r="E20" s="27">
        <v>3335903150</v>
      </c>
    </row>
    <row r="21" spans="1:5" ht="18" x14ac:dyDescent="0.25">
      <c r="A21" s="19" t="str">
        <f>VLOOKUP(B21,'[1]LISTADO ATM'!$A$2:$C$822,3,0)</f>
        <v>NORTE</v>
      </c>
      <c r="B21" s="35">
        <v>350</v>
      </c>
      <c r="C21" s="25" t="str">
        <f>VLOOKUP(B21,'[1]LISTADO ATM'!$A$2:$B$822,2,0)</f>
        <v xml:space="preserve">ATM Oficina Villa Tapia </v>
      </c>
      <c r="D21" s="16" t="s">
        <v>21</v>
      </c>
      <c r="E21" s="27">
        <v>3335903152</v>
      </c>
    </row>
    <row r="22" spans="1:5" ht="18" x14ac:dyDescent="0.25">
      <c r="A22" s="19" t="str">
        <f>VLOOKUP(B22,'[1]LISTADO ATM'!$A$2:$C$822,3,0)</f>
        <v>NORTE</v>
      </c>
      <c r="B22" s="35">
        <v>288</v>
      </c>
      <c r="C22" s="25" t="str">
        <f>VLOOKUP(B22,'[1]LISTADO ATM'!$A$2:$B$822,2,0)</f>
        <v xml:space="preserve">ATM Oficina Camino Real II (Puerto Plata) </v>
      </c>
      <c r="D22" s="16" t="s">
        <v>21</v>
      </c>
      <c r="E22" s="27">
        <v>3335903167</v>
      </c>
    </row>
    <row r="23" spans="1:5" ht="18" x14ac:dyDescent="0.25">
      <c r="A23" s="19" t="str">
        <f>VLOOKUP(B23,'[1]LISTADO ATM'!$A$2:$C$822,3,0)</f>
        <v>DISTRITO NACIONAL</v>
      </c>
      <c r="B23" s="35">
        <v>971</v>
      </c>
      <c r="C23" s="25" t="str">
        <f>VLOOKUP(B23,'[1]LISTADO ATM'!$A$2:$B$822,2,0)</f>
        <v xml:space="preserve">ATM Club Banreservas I </v>
      </c>
      <c r="D23" s="16" t="s">
        <v>21</v>
      </c>
      <c r="E23" s="36">
        <v>3335903180</v>
      </c>
    </row>
    <row r="24" spans="1:5" ht="18" x14ac:dyDescent="0.25">
      <c r="A24" s="19" t="str">
        <f>VLOOKUP(B24,'[1]LISTADO ATM'!$A$2:$C$822,3,0)</f>
        <v>SUR</v>
      </c>
      <c r="B24" s="35">
        <v>766</v>
      </c>
      <c r="C24" s="25" t="str">
        <f>VLOOKUP(B24,'[1]LISTADO ATM'!$A$2:$B$822,2,0)</f>
        <v xml:space="preserve">ATM Oficina Azua II </v>
      </c>
      <c r="D24" s="16" t="s">
        <v>21</v>
      </c>
      <c r="E24" s="36" t="s">
        <v>29</v>
      </c>
    </row>
    <row r="25" spans="1:5" ht="18" x14ac:dyDescent="0.25">
      <c r="A25" s="19" t="str">
        <f>VLOOKUP(B25,'[1]LISTADO ATM'!$A$2:$C$822,3,0)</f>
        <v>DISTRITO NACIONAL</v>
      </c>
      <c r="B25" s="35">
        <v>355</v>
      </c>
      <c r="C25" s="25" t="str">
        <f>VLOOKUP(B25,'[1]LISTADO ATM'!$A$2:$B$822,2,0)</f>
        <v xml:space="preserve">ATM UNP Metro II </v>
      </c>
      <c r="D25" s="16" t="s">
        <v>21</v>
      </c>
      <c r="E25" s="27" t="s">
        <v>39</v>
      </c>
    </row>
    <row r="26" spans="1:5" ht="18" x14ac:dyDescent="0.25">
      <c r="A26" s="19" t="str">
        <f>VLOOKUP(B26,'[1]LISTADO ATM'!$A$2:$C$822,3,0)</f>
        <v>SUR</v>
      </c>
      <c r="B26" s="35">
        <v>616</v>
      </c>
      <c r="C26" s="25" t="str">
        <f>VLOOKUP(B26,'[1]LISTADO ATM'!$A$2:$B$822,2,0)</f>
        <v xml:space="preserve">ATM 5ta. Brigada Barahona </v>
      </c>
      <c r="D26" s="16" t="s">
        <v>21</v>
      </c>
      <c r="E26" s="36" t="s">
        <v>52</v>
      </c>
    </row>
    <row r="27" spans="1:5" ht="18" x14ac:dyDescent="0.25">
      <c r="A27" s="19" t="str">
        <f>VLOOKUP(B27,'[1]LISTADO ATM'!$A$2:$C$822,3,0)</f>
        <v>NORTE</v>
      </c>
      <c r="B27" s="35">
        <v>809</v>
      </c>
      <c r="C27" s="25" t="str">
        <f>VLOOKUP(B27,'[1]LISTADO ATM'!$A$2:$B$822,2,0)</f>
        <v>ATM Yoma (Cotuí)</v>
      </c>
      <c r="D27" s="16" t="s">
        <v>21</v>
      </c>
      <c r="E27" s="36">
        <v>3335901627</v>
      </c>
    </row>
    <row r="28" spans="1:5" ht="18" x14ac:dyDescent="0.25">
      <c r="A28" s="19" t="str">
        <f>VLOOKUP(B28,'[1]LISTADO ATM'!$A$2:$C$822,3,0)</f>
        <v>SUR</v>
      </c>
      <c r="B28" s="35">
        <v>6</v>
      </c>
      <c r="C28" s="25" t="str">
        <f>VLOOKUP(B28,'[1]LISTADO ATM'!$A$2:$B$822,2,0)</f>
        <v xml:space="preserve">ATM Plaza WAO San Juan </v>
      </c>
      <c r="D28" s="16" t="s">
        <v>21</v>
      </c>
      <c r="E28" s="36">
        <v>3335901843</v>
      </c>
    </row>
    <row r="29" spans="1:5" ht="18" x14ac:dyDescent="0.25">
      <c r="A29" s="19" t="str">
        <f>VLOOKUP(B29,'[1]LISTADO ATM'!$A$2:$C$822,3,0)</f>
        <v>SUR</v>
      </c>
      <c r="B29" s="35">
        <v>825</v>
      </c>
      <c r="C29" s="25" t="str">
        <f>VLOOKUP(B29,'[1]LISTADO ATM'!$A$2:$B$822,2,0)</f>
        <v xml:space="preserve">ATM Estacion Eco Cibeles (Las Matas de Farfán) </v>
      </c>
      <c r="D29" s="16" t="s">
        <v>21</v>
      </c>
      <c r="E29" s="36">
        <v>3335903091</v>
      </c>
    </row>
    <row r="30" spans="1:5" ht="18" x14ac:dyDescent="0.25">
      <c r="A30" s="19" t="str">
        <f>VLOOKUP(B30,'[1]LISTADO ATM'!$A$2:$C$822,3,0)</f>
        <v>DISTRITO NACIONAL</v>
      </c>
      <c r="B30" s="35">
        <v>684</v>
      </c>
      <c r="C30" s="25" t="str">
        <f>VLOOKUP(B30,'[1]LISTADO ATM'!$A$2:$B$822,2,0)</f>
        <v>ATM Estación Texaco Prolongación 27 Febrero</v>
      </c>
      <c r="D30" s="16" t="s">
        <v>21</v>
      </c>
      <c r="E30" s="36">
        <v>3335903141</v>
      </c>
    </row>
    <row r="31" spans="1:5" ht="18" x14ac:dyDescent="0.25">
      <c r="A31" s="19" t="str">
        <f>VLOOKUP(B31,'[1]LISTADO ATM'!$A$2:$C$822,3,0)</f>
        <v>DISTRITO NACIONAL</v>
      </c>
      <c r="B31" s="35">
        <v>547</v>
      </c>
      <c r="C31" s="25" t="str">
        <f>VLOOKUP(B31,'[1]LISTADO ATM'!$A$2:$B$822,2,0)</f>
        <v xml:space="preserve">ATM Plaza Lama Herrera </v>
      </c>
      <c r="D31" s="16" t="s">
        <v>21</v>
      </c>
      <c r="E31" s="36">
        <v>3335903155</v>
      </c>
    </row>
    <row r="32" spans="1:5" ht="18" x14ac:dyDescent="0.25">
      <c r="A32" s="19" t="str">
        <f>VLOOKUP(B32,'[1]LISTADO ATM'!$A$2:$C$822,3,0)</f>
        <v>DISTRITO NACIONAL</v>
      </c>
      <c r="B32" s="35">
        <v>180</v>
      </c>
      <c r="C32" s="25" t="str">
        <f>VLOOKUP(B32,'[1]LISTADO ATM'!$A$2:$B$822,2,0)</f>
        <v xml:space="preserve">ATM Megacentro II </v>
      </c>
      <c r="D32" s="16" t="s">
        <v>21</v>
      </c>
      <c r="E32" s="36" t="s">
        <v>40</v>
      </c>
    </row>
    <row r="33" spans="1:5" ht="18" x14ac:dyDescent="0.25">
      <c r="A33" s="19" t="str">
        <f>VLOOKUP(B33,'[1]LISTADO ATM'!$A$2:$C$822,3,0)</f>
        <v>DISTRITO NACIONAL</v>
      </c>
      <c r="B33" s="35">
        <v>20</v>
      </c>
      <c r="C33" s="25" t="str">
        <f>VLOOKUP(B33,'[1]LISTADO ATM'!$A$2:$B$822,2,0)</f>
        <v>ATM S/M Aprezio Las Palmas</v>
      </c>
      <c r="D33" s="16" t="s">
        <v>21</v>
      </c>
      <c r="E33" s="36" t="s">
        <v>47</v>
      </c>
    </row>
    <row r="34" spans="1:5" ht="18" x14ac:dyDescent="0.25">
      <c r="A34" s="19" t="str">
        <f>VLOOKUP(B34,'[1]LISTADO ATM'!$A$2:$C$822,3,0)</f>
        <v>NORTE</v>
      </c>
      <c r="B34" s="35">
        <v>315</v>
      </c>
      <c r="C34" s="25" t="str">
        <f>VLOOKUP(B34,'[1]LISTADO ATM'!$A$2:$B$822,2,0)</f>
        <v xml:space="preserve">ATM Oficina Estrella Sadalá </v>
      </c>
      <c r="D34" s="16" t="s">
        <v>21</v>
      </c>
      <c r="E34" s="36" t="s">
        <v>51</v>
      </c>
    </row>
    <row r="35" spans="1:5" ht="18" x14ac:dyDescent="0.25">
      <c r="A35" s="19" t="str">
        <f>VLOOKUP(B35,'[1]LISTADO ATM'!$A$2:$C$822,3,0)</f>
        <v>DISTRITO NACIONAL</v>
      </c>
      <c r="B35" s="35">
        <v>979</v>
      </c>
      <c r="C35" s="25" t="str">
        <f>VLOOKUP(B35,'[1]LISTADO ATM'!$A$2:$B$822,2,0)</f>
        <v xml:space="preserve">ATM Oficina Luperón I </v>
      </c>
      <c r="D35" s="16" t="s">
        <v>21</v>
      </c>
      <c r="E35" s="27">
        <v>3335901766</v>
      </c>
    </row>
    <row r="36" spans="1:5" ht="18" x14ac:dyDescent="0.25">
      <c r="A36" s="19" t="str">
        <f>VLOOKUP(B36,'[1]LISTADO ATM'!$A$2:$C$822,3,0)</f>
        <v>ESTE</v>
      </c>
      <c r="B36" s="35">
        <v>114</v>
      </c>
      <c r="C36" s="25" t="str">
        <f>VLOOKUP(B36,'[1]LISTADO ATM'!$A$2:$B$822,2,0)</f>
        <v xml:space="preserve">ATM Oficina Hato Mayor </v>
      </c>
      <c r="D36" s="16" t="s">
        <v>21</v>
      </c>
      <c r="E36" s="27">
        <v>3335901617</v>
      </c>
    </row>
    <row r="37" spans="1:5" ht="18" x14ac:dyDescent="0.25">
      <c r="A37" s="19" t="str">
        <f>VLOOKUP(B37,'[1]LISTADO ATM'!$A$2:$C$822,3,0)</f>
        <v>DISTRITO NACIONAL</v>
      </c>
      <c r="B37" s="35">
        <v>958</v>
      </c>
      <c r="C37" s="25" t="str">
        <f>VLOOKUP(B37,'[1]LISTADO ATM'!$A$2:$B$822,2,0)</f>
        <v xml:space="preserve">ATM Olé Aut. San Isidro </v>
      </c>
      <c r="D37" s="16" t="s">
        <v>21</v>
      </c>
      <c r="E37" s="27">
        <v>3335902418</v>
      </c>
    </row>
    <row r="38" spans="1:5" ht="18" x14ac:dyDescent="0.25">
      <c r="A38" s="19" t="str">
        <f>VLOOKUP(B38,'[1]LISTADO ATM'!$A$2:$C$822,3,0)</f>
        <v>DISTRITO NACIONAL</v>
      </c>
      <c r="B38" s="35">
        <v>671</v>
      </c>
      <c r="C38" s="25" t="str">
        <f>VLOOKUP(B38,'[1]LISTADO ATM'!$A$2:$B$822,2,0)</f>
        <v>ATM Ayuntamiento Sto. Dgo. Norte</v>
      </c>
      <c r="D38" s="16" t="s">
        <v>21</v>
      </c>
      <c r="E38" s="27">
        <v>3335903083</v>
      </c>
    </row>
    <row r="39" spans="1:5" ht="18" x14ac:dyDescent="0.25">
      <c r="A39" s="19" t="str">
        <f>VLOOKUP(B39,'[1]LISTADO ATM'!$A$2:$C$822,3,0)</f>
        <v>NORTE</v>
      </c>
      <c r="B39" s="35">
        <v>299</v>
      </c>
      <c r="C39" s="25" t="str">
        <f>VLOOKUP(B39,'[1]LISTADO ATM'!$A$2:$B$822,2,0)</f>
        <v xml:space="preserve">ATM S/M Aprezio Cotui </v>
      </c>
      <c r="D39" s="16" t="s">
        <v>21</v>
      </c>
      <c r="E39" s="27">
        <v>3335903085</v>
      </c>
    </row>
    <row r="40" spans="1:5" ht="18" x14ac:dyDescent="0.25">
      <c r="A40" s="19" t="str">
        <f>VLOOKUP(B40,'[1]LISTADO ATM'!$A$2:$C$822,3,0)</f>
        <v>ESTE</v>
      </c>
      <c r="B40" s="35">
        <v>608</v>
      </c>
      <c r="C40" s="25" t="str">
        <f>VLOOKUP(B40,'[1]LISTADO ATM'!$A$2:$B$822,2,0)</f>
        <v xml:space="preserve">ATM Oficina Jumbo (San Pedro) </v>
      </c>
      <c r="D40" s="16" t="s">
        <v>21</v>
      </c>
      <c r="E40" s="27">
        <v>3335903086</v>
      </c>
    </row>
    <row r="41" spans="1:5" ht="18" x14ac:dyDescent="0.25">
      <c r="A41" s="19" t="str">
        <f>VLOOKUP(B41,'[1]LISTADO ATM'!$A$2:$C$822,3,0)</f>
        <v>SUR</v>
      </c>
      <c r="B41" s="35">
        <v>751</v>
      </c>
      <c r="C41" s="25" t="str">
        <f>VLOOKUP(B41,'[1]LISTADO ATM'!$A$2:$B$822,2,0)</f>
        <v>ATM Eco Petroleo Camilo</v>
      </c>
      <c r="D41" s="16" t="s">
        <v>21</v>
      </c>
      <c r="E41" s="27">
        <v>3335903087</v>
      </c>
    </row>
    <row r="42" spans="1:5" ht="18" x14ac:dyDescent="0.25">
      <c r="A42" s="19" t="str">
        <f>VLOOKUP(B42,'[1]LISTADO ATM'!$A$2:$C$822,3,0)</f>
        <v>DISTRITO NACIONAL</v>
      </c>
      <c r="B42" s="35">
        <v>12</v>
      </c>
      <c r="C42" s="25" t="str">
        <f>VLOOKUP(B42,'[1]LISTADO ATM'!$A$2:$B$822,2,0)</f>
        <v xml:space="preserve">ATM Comercial Ganadera (San Isidro) </v>
      </c>
      <c r="D42" s="16" t="s">
        <v>21</v>
      </c>
      <c r="E42" s="27">
        <v>3335903088</v>
      </c>
    </row>
    <row r="43" spans="1:5" ht="18" x14ac:dyDescent="0.25">
      <c r="A43" s="19" t="str">
        <f>VLOOKUP(B43,'[1]LISTADO ATM'!$A$2:$C$822,3,0)</f>
        <v>NORTE</v>
      </c>
      <c r="B43" s="35">
        <v>388</v>
      </c>
      <c r="C43" s="25" t="str">
        <f>VLOOKUP(B43,'[1]LISTADO ATM'!$A$2:$B$822,2,0)</f>
        <v xml:space="preserve">ATM Multicentro La Sirena Puerto Plata </v>
      </c>
      <c r="D43" s="16" t="s">
        <v>21</v>
      </c>
      <c r="E43" s="27">
        <v>3335903157</v>
      </c>
    </row>
    <row r="44" spans="1:5" ht="18" x14ac:dyDescent="0.25">
      <c r="A44" s="19" t="str">
        <f>VLOOKUP(B44,'[1]LISTADO ATM'!$A$2:$C$822,3,0)</f>
        <v>NORTE</v>
      </c>
      <c r="B44" s="35">
        <v>756</v>
      </c>
      <c r="C44" s="25" t="str">
        <f>VLOOKUP(B44,'[1]LISTADO ATM'!$A$2:$B$822,2,0)</f>
        <v xml:space="preserve">ATM UNP Villa La Mata (Cotuí) </v>
      </c>
      <c r="D44" s="16" t="s">
        <v>21</v>
      </c>
      <c r="E44" s="27">
        <v>3335903166</v>
      </c>
    </row>
    <row r="45" spans="1:5" ht="18" x14ac:dyDescent="0.25">
      <c r="A45" s="19" t="str">
        <f>VLOOKUP(B45,'[1]LISTADO ATM'!$A$2:$C$822,3,0)</f>
        <v>NORTE</v>
      </c>
      <c r="B45" s="35">
        <v>8</v>
      </c>
      <c r="C45" s="25" t="str">
        <f>VLOOKUP(B45,'[1]LISTADO ATM'!$A$2:$B$822,2,0)</f>
        <v>ATM Autoservicio Yaque</v>
      </c>
      <c r="D45" s="16" t="s">
        <v>21</v>
      </c>
      <c r="E45" s="27">
        <v>3335903174</v>
      </c>
    </row>
    <row r="46" spans="1:5" ht="18" x14ac:dyDescent="0.25">
      <c r="A46" s="19" t="str">
        <f>VLOOKUP(B46,'[1]LISTADO ATM'!$A$2:$C$822,3,0)</f>
        <v>NORTE</v>
      </c>
      <c r="B46" s="35">
        <v>538</v>
      </c>
      <c r="C46" s="25" t="str">
        <f>VLOOKUP(B46,'[1]LISTADO ATM'!$A$2:$B$822,2,0)</f>
        <v>ATM  Autoservicio San Fco. Macorís</v>
      </c>
      <c r="D46" s="16" t="s">
        <v>21</v>
      </c>
      <c r="E46" s="27">
        <v>3335903175</v>
      </c>
    </row>
    <row r="47" spans="1:5" ht="18" x14ac:dyDescent="0.25">
      <c r="A47" s="19" t="str">
        <f>VLOOKUP(B47,'[1]LISTADO ATM'!$A$2:$C$822,3,0)</f>
        <v>DISTRITO NACIONAL</v>
      </c>
      <c r="B47" s="35">
        <v>884</v>
      </c>
      <c r="C47" s="25" t="str">
        <f>VLOOKUP(B47,'[1]LISTADO ATM'!$A$2:$B$822,2,0)</f>
        <v xml:space="preserve">ATM UNP Olé Sabana Perdida </v>
      </c>
      <c r="D47" s="16" t="s">
        <v>21</v>
      </c>
      <c r="E47" s="27">
        <v>3335903182</v>
      </c>
    </row>
    <row r="48" spans="1:5" ht="18" x14ac:dyDescent="0.25">
      <c r="A48" s="19" t="str">
        <f>VLOOKUP(B48,'[1]LISTADO ATM'!$A$2:$C$822,3,0)</f>
        <v>NORTE</v>
      </c>
      <c r="B48" s="35">
        <v>853</v>
      </c>
      <c r="C48" s="25" t="str">
        <f>VLOOKUP(B48,'[1]LISTADO ATM'!$A$2:$B$822,2,0)</f>
        <v xml:space="preserve">ATM Inversiones JF Group (Shell Canabacoa) </v>
      </c>
      <c r="D48" s="16" t="s">
        <v>21</v>
      </c>
      <c r="E48" s="27" t="s">
        <v>57</v>
      </c>
    </row>
    <row r="49" spans="1:5" ht="18" x14ac:dyDescent="0.25">
      <c r="A49" s="19" t="str">
        <f>VLOOKUP(B49,'[1]LISTADO ATM'!$A$2:$C$822,3,0)</f>
        <v>SUR</v>
      </c>
      <c r="B49" s="35">
        <v>764</v>
      </c>
      <c r="C49" s="25" t="str">
        <f>VLOOKUP(B49,'[1]LISTADO ATM'!$A$2:$B$822,2,0)</f>
        <v xml:space="preserve">ATM Oficina Elías Piña </v>
      </c>
      <c r="D49" s="16" t="s">
        <v>21</v>
      </c>
      <c r="E49" s="27" t="s">
        <v>55</v>
      </c>
    </row>
    <row r="50" spans="1:5" ht="18" x14ac:dyDescent="0.25">
      <c r="A50" s="19" t="str">
        <f>VLOOKUP(B50,'[1]LISTADO ATM'!$A$2:$C$822,3,0)</f>
        <v>NORTE</v>
      </c>
      <c r="B50" s="35">
        <v>40</v>
      </c>
      <c r="C50" s="25" t="str">
        <f>VLOOKUP(B50,'[1]LISTADO ATM'!$A$2:$B$822,2,0)</f>
        <v xml:space="preserve">ATM Oficina El Puñal </v>
      </c>
      <c r="D50" s="16" t="s">
        <v>21</v>
      </c>
      <c r="E50" s="27" t="s">
        <v>54</v>
      </c>
    </row>
    <row r="51" spans="1:5" ht="18" x14ac:dyDescent="0.25">
      <c r="A51" s="19" t="str">
        <f>VLOOKUP(B51,'[1]LISTADO ATM'!$A$2:$C$822,3,0)</f>
        <v>DISTRITO NACIONAL</v>
      </c>
      <c r="B51" s="35">
        <v>628</v>
      </c>
      <c r="C51" s="25" t="str">
        <f>VLOOKUP(B51,'[1]LISTADO ATM'!$A$2:$B$822,2,0)</f>
        <v xml:space="preserve">ATM Autobanco San Isidro </v>
      </c>
      <c r="D51" s="16" t="s">
        <v>21</v>
      </c>
      <c r="E51" s="27">
        <v>3335901779</v>
      </c>
    </row>
    <row r="52" spans="1:5" ht="18" x14ac:dyDescent="0.25">
      <c r="A52" s="19" t="str">
        <f>VLOOKUP(B52,'[1]LISTADO ATM'!$A$2:$C$822,3,0)</f>
        <v>ESTE</v>
      </c>
      <c r="B52" s="35">
        <v>427</v>
      </c>
      <c r="C52" s="25" t="str">
        <f>VLOOKUP(B52,'[1]LISTADO ATM'!$A$2:$B$822,2,0)</f>
        <v xml:space="preserve">ATM Almacenes Iberia (Hato Mayor) </v>
      </c>
      <c r="D52" s="16" t="s">
        <v>21</v>
      </c>
      <c r="E52" s="27">
        <v>3335903095</v>
      </c>
    </row>
    <row r="53" spans="1:5" ht="18" x14ac:dyDescent="0.25">
      <c r="A53" s="19" t="str">
        <f>VLOOKUP(B53,'[1]LISTADO ATM'!$A$2:$C$822,3,0)</f>
        <v>DISTRITO NACIONAL</v>
      </c>
      <c r="B53" s="35">
        <v>407</v>
      </c>
      <c r="C53" s="25" t="str">
        <f>VLOOKUP(B53,'[1]LISTADO ATM'!$A$2:$B$822,2,0)</f>
        <v xml:space="preserve">ATM Multicentro La Sirena Villa Mella </v>
      </c>
      <c r="D53" s="16" t="s">
        <v>21</v>
      </c>
      <c r="E53" s="27">
        <v>3335903149</v>
      </c>
    </row>
    <row r="54" spans="1:5" ht="18" x14ac:dyDescent="0.25">
      <c r="A54" s="19" t="str">
        <f>VLOOKUP(B54,'[1]LISTADO ATM'!$A$2:$C$822,3,0)</f>
        <v>DISTRITO NACIONAL</v>
      </c>
      <c r="B54" s="35">
        <v>169</v>
      </c>
      <c r="C54" s="25" t="str">
        <f>VLOOKUP(B54,'[1]LISTADO ATM'!$A$2:$B$822,2,0)</f>
        <v xml:space="preserve">ATM Oficina Caonabo </v>
      </c>
      <c r="D54" s="16" t="s">
        <v>21</v>
      </c>
      <c r="E54" s="27">
        <v>3335903148</v>
      </c>
    </row>
    <row r="55" spans="1:5" ht="18" x14ac:dyDescent="0.25">
      <c r="A55" s="19" t="str">
        <f>VLOOKUP(B55,'[1]LISTADO ATM'!$A$2:$C$822,3,0)</f>
        <v>NORTE</v>
      </c>
      <c r="B55" s="35">
        <v>332</v>
      </c>
      <c r="C55" s="25" t="str">
        <f>VLOOKUP(B55,'[1]LISTADO ATM'!$A$2:$B$822,2,0)</f>
        <v>ATM Estación Sigma (Cotuí)</v>
      </c>
      <c r="D55" s="16" t="s">
        <v>21</v>
      </c>
      <c r="E55" s="27">
        <v>3335901963</v>
      </c>
    </row>
    <row r="56" spans="1:5" ht="18" x14ac:dyDescent="0.25">
      <c r="A56" s="19" t="str">
        <f>VLOOKUP(B56,'[1]LISTADO ATM'!$A$2:$C$822,3,0)</f>
        <v>DISTRITO NACIONAL</v>
      </c>
      <c r="B56" s="35">
        <v>989</v>
      </c>
      <c r="C56" s="25" t="str">
        <f>VLOOKUP(B56,'[1]LISTADO ATM'!$A$2:$B$822,2,0)</f>
        <v xml:space="preserve">ATM Ministerio de Deportes </v>
      </c>
      <c r="D56" s="16" t="s">
        <v>21</v>
      </c>
      <c r="E56" s="27">
        <v>3335902425</v>
      </c>
    </row>
    <row r="57" spans="1:5" ht="18" x14ac:dyDescent="0.25">
      <c r="A57" s="19" t="str">
        <f>VLOOKUP(B57,'[1]LISTADO ATM'!$A$2:$C$822,3,0)</f>
        <v>NORTE</v>
      </c>
      <c r="B57" s="35">
        <v>594</v>
      </c>
      <c r="C57" s="25" t="str">
        <f>VLOOKUP(B57,'[1]LISTADO ATM'!$A$2:$B$822,2,0)</f>
        <v xml:space="preserve">ATM Plaza Venezuela II (Santiago) </v>
      </c>
      <c r="D57" s="16" t="s">
        <v>21</v>
      </c>
      <c r="E57" s="27">
        <v>3335903112</v>
      </c>
    </row>
    <row r="58" spans="1:5" ht="18" x14ac:dyDescent="0.25">
      <c r="A58" s="19" t="str">
        <f>VLOOKUP(B58,'[1]LISTADO ATM'!$A$2:$C$822,3,0)</f>
        <v>DISTRITO NACIONAL</v>
      </c>
      <c r="B58" s="22">
        <v>918</v>
      </c>
      <c r="C58" s="25" t="str">
        <f>VLOOKUP(B58,'[1]LISTADO ATM'!$A$2:$B$822,2,0)</f>
        <v xml:space="preserve">ATM S/M Liverpool de la Jacobo Majluta </v>
      </c>
      <c r="D58" s="16" t="s">
        <v>21</v>
      </c>
      <c r="E58" s="27">
        <v>3335903176</v>
      </c>
    </row>
    <row r="59" spans="1:5" ht="18" x14ac:dyDescent="0.25">
      <c r="A59" s="19" t="str">
        <f>VLOOKUP(B59,'[1]LISTADO ATM'!$A$2:$C$822,3,0)</f>
        <v>DISTRITO NACIONAL</v>
      </c>
      <c r="B59" s="22">
        <v>600</v>
      </c>
      <c r="C59" s="25" t="str">
        <f>VLOOKUP(B59,'[1]LISTADO ATM'!$A$2:$B$822,2,0)</f>
        <v>ATM S/M Bravo Hipica</v>
      </c>
      <c r="D59" s="16" t="s">
        <v>21</v>
      </c>
      <c r="E59" s="27">
        <v>3335903184</v>
      </c>
    </row>
    <row r="60" spans="1:5" ht="18" x14ac:dyDescent="0.25">
      <c r="A60" s="19" t="str">
        <f>VLOOKUP(B60,'[1]LISTADO ATM'!$A$2:$C$822,3,0)</f>
        <v>DISTRITO NACIONAL</v>
      </c>
      <c r="B60" s="22">
        <v>387</v>
      </c>
      <c r="C60" s="25" t="str">
        <f>VLOOKUP(B60,'[1]LISTADO ATM'!$A$2:$B$822,2,0)</f>
        <v xml:space="preserve">ATM S/M La Cadena San Vicente de Paul </v>
      </c>
      <c r="D60" s="16" t="s">
        <v>21</v>
      </c>
      <c r="E60" s="27" t="s">
        <v>28</v>
      </c>
    </row>
    <row r="61" spans="1:5" ht="18" x14ac:dyDescent="0.25">
      <c r="A61" s="19" t="str">
        <f>VLOOKUP(B61,'[1]LISTADO ATM'!$A$2:$C$822,3,0)</f>
        <v>DISTRITO NACIONAL</v>
      </c>
      <c r="B61" s="22">
        <v>32</v>
      </c>
      <c r="C61" s="25" t="str">
        <f>VLOOKUP(B61,'[1]LISTADO ATM'!$A$2:$B$822,2,0)</f>
        <v xml:space="preserve">ATM Oficina San Martín II </v>
      </c>
      <c r="D61" s="16" t="s">
        <v>21</v>
      </c>
      <c r="E61" s="27" t="s">
        <v>30</v>
      </c>
    </row>
    <row r="62" spans="1:5" ht="18.75" customHeight="1" x14ac:dyDescent="0.25">
      <c r="A62" s="19" t="str">
        <f>VLOOKUP(B62,'[1]LISTADO ATM'!$A$2:$C$822,3,0)</f>
        <v>DISTRITO NACIONAL</v>
      </c>
      <c r="B62" s="22">
        <v>560</v>
      </c>
      <c r="C62" s="25" t="str">
        <f>VLOOKUP(B62,'[1]LISTADO ATM'!$A$2:$B$822,2,0)</f>
        <v xml:space="preserve">ATM Junta Central Electoral </v>
      </c>
      <c r="D62" s="16" t="s">
        <v>21</v>
      </c>
      <c r="E62" s="27" t="s">
        <v>31</v>
      </c>
    </row>
    <row r="63" spans="1:5" ht="18" x14ac:dyDescent="0.25">
      <c r="A63" s="19" t="str">
        <f>VLOOKUP(B63,'[1]LISTADO ATM'!$A$2:$C$822,3,0)</f>
        <v>NORTE</v>
      </c>
      <c r="B63" s="22">
        <v>633</v>
      </c>
      <c r="C63" s="25" t="str">
        <f>VLOOKUP(B63,'[1]LISTADO ATM'!$A$2:$B$822,2,0)</f>
        <v xml:space="preserve">ATM Autobanco Las Colinas </v>
      </c>
      <c r="D63" s="16" t="s">
        <v>21</v>
      </c>
      <c r="E63" s="27" t="s">
        <v>33</v>
      </c>
    </row>
    <row r="64" spans="1:5" ht="18" x14ac:dyDescent="0.25">
      <c r="A64" s="19" t="str">
        <f>VLOOKUP(B64,'[1]LISTADO ATM'!$A$2:$C$822,3,0)</f>
        <v>SUR</v>
      </c>
      <c r="B64" s="22">
        <v>89</v>
      </c>
      <c r="C64" s="25" t="str">
        <f>VLOOKUP(B64,'[1]LISTADO ATM'!$A$2:$B$822,2,0)</f>
        <v xml:space="preserve">ATM UNP El Cercado (San Juan) </v>
      </c>
      <c r="D64" s="16" t="s">
        <v>21</v>
      </c>
      <c r="E64" s="27" t="s">
        <v>34</v>
      </c>
    </row>
    <row r="65" spans="1:5" ht="18" x14ac:dyDescent="0.25">
      <c r="A65" s="19" t="str">
        <f>VLOOKUP(B65,'[1]LISTADO ATM'!$A$2:$C$822,3,0)</f>
        <v>NORTE</v>
      </c>
      <c r="B65" s="22">
        <v>720</v>
      </c>
      <c r="C65" s="25" t="str">
        <f>VLOOKUP(B65,'[1]LISTADO ATM'!$A$2:$B$822,2,0)</f>
        <v xml:space="preserve">ATM OMSA (Santiago) </v>
      </c>
      <c r="D65" s="16" t="s">
        <v>21</v>
      </c>
      <c r="E65" s="27" t="s">
        <v>43</v>
      </c>
    </row>
    <row r="66" spans="1:5" ht="18" x14ac:dyDescent="0.25">
      <c r="A66" s="19" t="str">
        <f>VLOOKUP(B66,'[1]LISTADO ATM'!$A$2:$C$822,3,0)</f>
        <v>DISTRITO NACIONAL</v>
      </c>
      <c r="B66" s="22">
        <v>408</v>
      </c>
      <c r="C66" s="25" t="str">
        <f>VLOOKUP(B66,'[1]LISTADO ATM'!$A$2:$B$822,2,0)</f>
        <v xml:space="preserve">ATM Autobanco Las Palmas de Herrera </v>
      </c>
      <c r="D66" s="16" t="s">
        <v>21</v>
      </c>
      <c r="E66" s="27" t="s">
        <v>44</v>
      </c>
    </row>
    <row r="67" spans="1:5" ht="18" x14ac:dyDescent="0.25">
      <c r="A67" s="19" t="str">
        <f>VLOOKUP(B67,'[1]LISTADO ATM'!$A$2:$C$822,3,0)</f>
        <v>DISTRITO NACIONAL</v>
      </c>
      <c r="B67" s="22">
        <v>562</v>
      </c>
      <c r="C67" s="25" t="str">
        <f>VLOOKUP(B67,'[1]LISTADO ATM'!$A$2:$B$822,2,0)</f>
        <v xml:space="preserve">ATM S/M Jumbo Carretera Mella </v>
      </c>
      <c r="D67" s="16" t="s">
        <v>21</v>
      </c>
      <c r="E67" s="27" t="s">
        <v>45</v>
      </c>
    </row>
    <row r="68" spans="1:5" ht="18" x14ac:dyDescent="0.25">
      <c r="A68" s="19" t="str">
        <f>VLOOKUP(B68,'[1]LISTADO ATM'!$A$2:$C$822,3,0)</f>
        <v>NORTE</v>
      </c>
      <c r="B68" s="22">
        <v>606</v>
      </c>
      <c r="C68" s="25" t="str">
        <f>VLOOKUP(B68,'[1]LISTADO ATM'!$A$2:$B$822,2,0)</f>
        <v xml:space="preserve">ATM UNP Manolo Tavarez Justo </v>
      </c>
      <c r="D68" s="16" t="s">
        <v>21</v>
      </c>
      <c r="E68" s="27" t="s">
        <v>48</v>
      </c>
    </row>
    <row r="69" spans="1:5" ht="18" x14ac:dyDescent="0.25">
      <c r="A69" s="19" t="str">
        <f>VLOOKUP(B69,'[1]LISTADO ATM'!$A$2:$C$822,3,0)</f>
        <v>DISTRITO NACIONAL</v>
      </c>
      <c r="B69" s="22">
        <v>486</v>
      </c>
      <c r="C69" s="25" t="str">
        <f>VLOOKUP(B69,'[1]LISTADO ATM'!$A$2:$B$822,2,0)</f>
        <v xml:space="preserve">ATM Olé La Caleta </v>
      </c>
      <c r="D69" s="16" t="s">
        <v>21</v>
      </c>
      <c r="E69" s="27" t="s">
        <v>49</v>
      </c>
    </row>
    <row r="70" spans="1:5" ht="18" x14ac:dyDescent="0.25">
      <c r="A70" s="19" t="str">
        <f>VLOOKUP(B70,'[1]LISTADO ATM'!$A$2:$C$822,3,0)</f>
        <v>ESTE</v>
      </c>
      <c r="B70" s="22">
        <v>631</v>
      </c>
      <c r="C70" s="25" t="str">
        <f>VLOOKUP(B70,'[1]LISTADO ATM'!$A$2:$B$822,2,0)</f>
        <v xml:space="preserve">ATM ASOCODEQUI (San Pedro) </v>
      </c>
      <c r="D70" s="16" t="s">
        <v>21</v>
      </c>
      <c r="E70" s="27" t="s">
        <v>50</v>
      </c>
    </row>
    <row r="71" spans="1:5" ht="18" x14ac:dyDescent="0.25">
      <c r="A71" s="19" t="str">
        <f>VLOOKUP(B71,'[1]LISTADO ATM'!$A$2:$C$822,3,0)</f>
        <v>NORTE</v>
      </c>
      <c r="B71" s="35">
        <v>775</v>
      </c>
      <c r="C71" s="25" t="str">
        <f>VLOOKUP(B71,'[1]LISTADO ATM'!$A$2:$B$822,2,0)</f>
        <v xml:space="preserve">ATM S/M Lilo (Montecristi) </v>
      </c>
      <c r="D71" s="16" t="s">
        <v>21</v>
      </c>
      <c r="E71" s="27" t="s">
        <v>62</v>
      </c>
    </row>
    <row r="72" spans="1:5" ht="18" x14ac:dyDescent="0.25">
      <c r="A72" s="19" t="str">
        <f>VLOOKUP(B72,'[1]LISTADO ATM'!$A$2:$C$822,3,0)</f>
        <v>DISTRITO NACIONAL</v>
      </c>
      <c r="B72" s="35">
        <v>708</v>
      </c>
      <c r="C72" s="25" t="str">
        <f>VLOOKUP(B72,'[1]LISTADO ATM'!$A$2:$B$822,2,0)</f>
        <v xml:space="preserve">ATM El Vestir De Hoy </v>
      </c>
      <c r="D72" s="16" t="s">
        <v>21</v>
      </c>
      <c r="E72" s="36">
        <v>3335901334</v>
      </c>
    </row>
    <row r="73" spans="1:5" ht="18" x14ac:dyDescent="0.25">
      <c r="A73" s="19" t="str">
        <f>VLOOKUP(B73,'[1]LISTADO ATM'!$A$2:$C$822,3,0)</f>
        <v>NORTE</v>
      </c>
      <c r="B73" s="35">
        <v>291</v>
      </c>
      <c r="C73" s="25" t="str">
        <f>VLOOKUP(B73,'[1]LISTADO ATM'!$A$2:$B$822,2,0)</f>
        <v xml:space="preserve">ATM S/M Jumbo Las Colinas </v>
      </c>
      <c r="D73" s="16" t="s">
        <v>21</v>
      </c>
      <c r="E73" s="36">
        <v>3335903138</v>
      </c>
    </row>
    <row r="74" spans="1:5" ht="18" x14ac:dyDescent="0.25">
      <c r="A74" s="19" t="str">
        <f>VLOOKUP(B74,'[1]LISTADO ATM'!$A$2:$C$822,3,0)</f>
        <v>DISTRITO NACIONAL</v>
      </c>
      <c r="B74" s="35">
        <v>938</v>
      </c>
      <c r="C74" s="25" t="str">
        <f>VLOOKUP(B74,'[1]LISTADO ATM'!$A$2:$B$822,2,0)</f>
        <v xml:space="preserve">ATM Autobanco Oficina Filadelfia Plaza </v>
      </c>
      <c r="D74" s="16" t="s">
        <v>21</v>
      </c>
      <c r="E74" s="36">
        <v>3335903181</v>
      </c>
    </row>
    <row r="75" spans="1:5" ht="18" x14ac:dyDescent="0.25">
      <c r="A75" s="19" t="str">
        <f>VLOOKUP(B75,'[1]LISTADO ATM'!$A$2:$C$822,3,0)</f>
        <v>DISTRITO NACIONAL</v>
      </c>
      <c r="B75" s="35">
        <v>970</v>
      </c>
      <c r="C75" s="25" t="str">
        <f>VLOOKUP(B75,'[1]LISTADO ATM'!$A$2:$B$822,2,0)</f>
        <v xml:space="preserve">ATM S/M Olé Haina </v>
      </c>
      <c r="D75" s="16" t="s">
        <v>21</v>
      </c>
      <c r="E75" s="36" t="s">
        <v>46</v>
      </c>
    </row>
    <row r="76" spans="1:5" ht="18" x14ac:dyDescent="0.25">
      <c r="A76" s="19" t="str">
        <f>VLOOKUP(B76,'[1]LISTADO ATM'!$A$2:$C$822,3,0)</f>
        <v>NORTE</v>
      </c>
      <c r="B76" s="35">
        <v>864</v>
      </c>
      <c r="C76" s="25" t="str">
        <f>VLOOKUP(B76,'[1]LISTADO ATM'!$A$2:$B$822,2,0)</f>
        <v xml:space="preserve">ATM Palmares Mall (San Francisco) </v>
      </c>
      <c r="D76" s="16" t="s">
        <v>21</v>
      </c>
      <c r="E76" s="36" t="s">
        <v>58</v>
      </c>
    </row>
    <row r="77" spans="1:5" ht="18" x14ac:dyDescent="0.25">
      <c r="A77" s="19" t="e">
        <f>VLOOKUP(B77,'[1]LISTADO ATM'!$A$2:$C$822,3,0)</f>
        <v>#N/A</v>
      </c>
      <c r="B77" s="35"/>
      <c r="C77" s="25" t="e">
        <f>VLOOKUP(B77,'[1]LISTADO ATM'!$A$2:$B$822,2,0)</f>
        <v>#N/A</v>
      </c>
      <c r="D77" s="16" t="s">
        <v>21</v>
      </c>
      <c r="E77" s="27"/>
    </row>
    <row r="78" spans="1:5" ht="18" x14ac:dyDescent="0.25">
      <c r="A78" s="19" t="e">
        <f>VLOOKUP(B78,'[1]LISTADO ATM'!$A$2:$C$822,3,0)</f>
        <v>#N/A</v>
      </c>
      <c r="B78" s="35"/>
      <c r="C78" s="25" t="e">
        <f>VLOOKUP(B78,'[1]LISTADO ATM'!$A$2:$B$822,2,0)</f>
        <v>#N/A</v>
      </c>
      <c r="D78" s="16" t="s">
        <v>21</v>
      </c>
      <c r="E78" s="27"/>
    </row>
    <row r="79" spans="1:5" ht="18" x14ac:dyDescent="0.25">
      <c r="A79" s="19" t="e">
        <f>VLOOKUP(B79,'[1]LISTADO ATM'!$A$2:$C$822,3,0)</f>
        <v>#N/A</v>
      </c>
      <c r="B79" s="35"/>
      <c r="C79" s="25" t="e">
        <f>VLOOKUP(B79,'[1]LISTADO ATM'!$A$2:$B$822,2,0)</f>
        <v>#N/A</v>
      </c>
      <c r="D79" s="16" t="s">
        <v>21</v>
      </c>
      <c r="E79" s="27"/>
    </row>
    <row r="80" spans="1:5" ht="18.75" thickBot="1" x14ac:dyDescent="0.3">
      <c r="A80" s="3" t="s">
        <v>11</v>
      </c>
      <c r="B80" s="37">
        <f>COUNT(B9:B76)</f>
        <v>68</v>
      </c>
      <c r="C80" s="52"/>
      <c r="D80" s="53"/>
      <c r="E80" s="54"/>
    </row>
    <row r="81" spans="1:5" x14ac:dyDescent="0.25">
      <c r="B81" s="5"/>
      <c r="E81" s="5"/>
    </row>
    <row r="82" spans="1:5" ht="18" customHeight="1" x14ac:dyDescent="0.25">
      <c r="A82" s="61" t="s">
        <v>16</v>
      </c>
      <c r="B82" s="62"/>
      <c r="C82" s="62"/>
      <c r="D82" s="62"/>
      <c r="E82" s="63"/>
    </row>
    <row r="83" spans="1:5" ht="18" x14ac:dyDescent="0.25">
      <c r="A83" s="2" t="s">
        <v>5</v>
      </c>
      <c r="B83" s="2" t="s">
        <v>6</v>
      </c>
      <c r="C83" s="2" t="s">
        <v>7</v>
      </c>
      <c r="D83" s="2" t="s">
        <v>8</v>
      </c>
      <c r="E83" s="2" t="s">
        <v>9</v>
      </c>
    </row>
    <row r="84" spans="1:5" ht="17.25" customHeight="1" x14ac:dyDescent="0.25">
      <c r="A84" s="19" t="str">
        <f>VLOOKUP(B84,'[1]LISTADO ATM'!$A$2:$C$822,3,0)</f>
        <v>NORTE</v>
      </c>
      <c r="B84" s="22">
        <v>877</v>
      </c>
      <c r="C84" s="25" t="str">
        <f>VLOOKUP(B84,'[1]LISTADO ATM'!$A$2:$B$822,2,0)</f>
        <v xml:space="preserve">ATM Estación Los Samanes (Ranchito, La Vega) </v>
      </c>
      <c r="D84" s="16" t="s">
        <v>19</v>
      </c>
      <c r="E84" s="25" t="s">
        <v>35</v>
      </c>
    </row>
    <row r="85" spans="1:5" ht="17.25" customHeight="1" x14ac:dyDescent="0.25">
      <c r="A85" s="19" t="str">
        <f>VLOOKUP(B85,'[1]LISTADO ATM'!$A$2:$C$822,3,0)</f>
        <v>DISTRITO NACIONAL</v>
      </c>
      <c r="B85" s="22">
        <v>70</v>
      </c>
      <c r="C85" s="25" t="str">
        <f>VLOOKUP(B85,'[1]LISTADO ATM'!$A$2:$B$822,2,0)</f>
        <v xml:space="preserve">ATM Autoservicio Plaza Lama Zona Oriental </v>
      </c>
      <c r="D85" s="16" t="s">
        <v>19</v>
      </c>
      <c r="E85" s="25">
        <v>3335902692</v>
      </c>
    </row>
    <row r="86" spans="1:5" ht="17.25" customHeight="1" x14ac:dyDescent="0.25">
      <c r="A86" s="19" t="str">
        <f>VLOOKUP(B86,'[1]LISTADO ATM'!$A$2:$C$822,3,0)</f>
        <v>ESTE</v>
      </c>
      <c r="B86" s="22">
        <v>399</v>
      </c>
      <c r="C86" s="25" t="str">
        <f>VLOOKUP(B86,'[1]LISTADO ATM'!$A$2:$B$822,2,0)</f>
        <v xml:space="preserve">ATM Oficina La Romana II </v>
      </c>
      <c r="D86" s="16" t="s">
        <v>19</v>
      </c>
      <c r="E86" s="25">
        <v>3335903134</v>
      </c>
    </row>
    <row r="87" spans="1:5" ht="17.25" customHeight="1" x14ac:dyDescent="0.25">
      <c r="A87" s="19" t="str">
        <f>VLOOKUP(B87,'[1]LISTADO ATM'!$A$2:$C$822,3,0)</f>
        <v>NORTE</v>
      </c>
      <c r="B87" s="22">
        <v>277</v>
      </c>
      <c r="C87" s="25" t="str">
        <f>VLOOKUP(B87,'[1]LISTADO ATM'!$A$2:$B$822,2,0)</f>
        <v xml:space="preserve">ATM Oficina Duarte (Santiago) </v>
      </c>
      <c r="D87" s="16" t="s">
        <v>19</v>
      </c>
      <c r="E87" s="25">
        <v>3335903139</v>
      </c>
    </row>
    <row r="88" spans="1:5" ht="17.25" customHeight="1" x14ac:dyDescent="0.25">
      <c r="A88" s="19" t="str">
        <f>VLOOKUP(B88,'[1]LISTADO ATM'!$A$2:$C$822,3,0)</f>
        <v>DISTRITO NACIONAL</v>
      </c>
      <c r="B88" s="22">
        <v>87</v>
      </c>
      <c r="C88" s="25" t="str">
        <f>VLOOKUP(B88,'[1]LISTADO ATM'!$A$2:$B$822,2,0)</f>
        <v xml:space="preserve">ATM Autoservicio Sarasota </v>
      </c>
      <c r="D88" s="16" t="s">
        <v>19</v>
      </c>
      <c r="E88" s="25">
        <v>3335903190</v>
      </c>
    </row>
    <row r="89" spans="1:5" ht="17.25" customHeight="1" x14ac:dyDescent="0.25">
      <c r="A89" s="19" t="e">
        <f>VLOOKUP(B89,'[1]LISTADO ATM'!$A$2:$C$822,3,0)</f>
        <v>#N/A</v>
      </c>
      <c r="B89" s="22"/>
      <c r="C89" s="25" t="e">
        <f>VLOOKUP(B89,'[1]LISTADO ATM'!$A$2:$B$822,2,0)</f>
        <v>#N/A</v>
      </c>
      <c r="D89" s="16" t="s">
        <v>19</v>
      </c>
      <c r="E89" s="39"/>
    </row>
    <row r="90" spans="1:5" ht="17.25" customHeight="1" x14ac:dyDescent="0.25">
      <c r="A90" s="19" t="e">
        <f>VLOOKUP(B90,'[1]LISTADO ATM'!$A$2:$C$822,3,0)</f>
        <v>#N/A</v>
      </c>
      <c r="B90" s="22"/>
      <c r="C90" s="25" t="e">
        <f>VLOOKUP(B90,'[1]LISTADO ATM'!$A$2:$B$822,2,0)</f>
        <v>#N/A</v>
      </c>
      <c r="D90" s="16" t="s">
        <v>19</v>
      </c>
      <c r="E90" s="39"/>
    </row>
    <row r="91" spans="1:5" ht="18.75" thickBot="1" x14ac:dyDescent="0.3">
      <c r="A91" s="3" t="s">
        <v>11</v>
      </c>
      <c r="B91" s="37">
        <f>COUNT(B84:B90)</f>
        <v>5</v>
      </c>
      <c r="C91" s="52"/>
      <c r="D91" s="53"/>
      <c r="E91" s="54"/>
    </row>
    <row r="92" spans="1:5" ht="15.75" thickBot="1" x14ac:dyDescent="0.3">
      <c r="B92" s="5"/>
      <c r="E92" s="5"/>
    </row>
    <row r="93" spans="1:5" ht="18.75" customHeight="1" thickBot="1" x14ac:dyDescent="0.3">
      <c r="A93" s="46" t="s">
        <v>14</v>
      </c>
      <c r="B93" s="47"/>
      <c r="C93" s="47"/>
      <c r="D93" s="47"/>
      <c r="E93" s="48"/>
    </row>
    <row r="94" spans="1:5" ht="18" x14ac:dyDescent="0.25">
      <c r="A94" s="2" t="s">
        <v>5</v>
      </c>
      <c r="B94" s="2" t="s">
        <v>6</v>
      </c>
      <c r="C94" s="2" t="s">
        <v>7</v>
      </c>
      <c r="D94" s="2" t="s">
        <v>8</v>
      </c>
      <c r="E94" s="2" t="s">
        <v>9</v>
      </c>
    </row>
    <row r="95" spans="1:5" ht="18" x14ac:dyDescent="0.25">
      <c r="A95" s="22" t="str">
        <f>VLOOKUP(B95,'[1]LISTADO ATM'!$A$2:$C$822,3,0)</f>
        <v>DISTRITO NACIONAL</v>
      </c>
      <c r="B95" s="22">
        <v>593</v>
      </c>
      <c r="C95" s="22" t="str">
        <f>VLOOKUP(B95,'[1]LISTADO ATM'!$A$2:$B$822,2,0)</f>
        <v xml:space="preserve">ATM Ministerio Fuerzas Armadas II </v>
      </c>
      <c r="D95" s="15" t="s">
        <v>10</v>
      </c>
      <c r="E95" s="27">
        <v>3335902252</v>
      </c>
    </row>
    <row r="96" spans="1:5" ht="18" x14ac:dyDescent="0.25">
      <c r="A96" s="22" t="str">
        <f>VLOOKUP(B96,'[1]LISTADO ATM'!$A$2:$C$822,3,0)</f>
        <v>DISTRITO NACIONAL</v>
      </c>
      <c r="B96" s="22">
        <v>717</v>
      </c>
      <c r="C96" s="22" t="str">
        <f>VLOOKUP(B96,'[1]LISTADO ATM'!$A$2:$B$822,2,0)</f>
        <v xml:space="preserve">ATM Oficina Los Alcarrizos </v>
      </c>
      <c r="D96" s="15" t="s">
        <v>10</v>
      </c>
      <c r="E96" s="27">
        <v>3335903168</v>
      </c>
    </row>
    <row r="97" spans="1:6" ht="18" x14ac:dyDescent="0.25">
      <c r="A97" s="22" t="str">
        <f>VLOOKUP(B97,'[1]LISTADO ATM'!$A$2:$C$822,3,0)</f>
        <v>ESTE</v>
      </c>
      <c r="B97" s="22">
        <v>634</v>
      </c>
      <c r="C97" s="22" t="str">
        <f>VLOOKUP(B97,'[1]LISTADO ATM'!$A$2:$B$822,2,0)</f>
        <v xml:space="preserve">ATM Ayuntamiento Los Llanos (SPM) </v>
      </c>
      <c r="D97" s="15" t="s">
        <v>10</v>
      </c>
      <c r="E97" s="27" t="s">
        <v>42</v>
      </c>
    </row>
    <row r="98" spans="1:6" ht="21" customHeight="1" x14ac:dyDescent="0.25">
      <c r="A98" s="22" t="str">
        <f>VLOOKUP(B98,'[1]LISTADO ATM'!$A$2:$C$822,3,0)</f>
        <v>DISTRITO NACIONAL</v>
      </c>
      <c r="B98" s="22">
        <v>165</v>
      </c>
      <c r="C98" s="22" t="str">
        <f>VLOOKUP(B98,'[1]LISTADO ATM'!$A$2:$B$822,2,0)</f>
        <v>ATM Autoservicio Megacentro</v>
      </c>
      <c r="D98" s="15" t="s">
        <v>10</v>
      </c>
      <c r="E98" s="27" t="s">
        <v>56</v>
      </c>
    </row>
    <row r="99" spans="1:6" ht="21" customHeight="1" x14ac:dyDescent="0.25">
      <c r="A99" s="22" t="str">
        <f>VLOOKUP(B99,'[1]LISTADO ATM'!$A$2:$C$822,3,0)</f>
        <v>DISTRITO NACIONAL</v>
      </c>
      <c r="B99" s="22">
        <v>701</v>
      </c>
      <c r="C99" s="22" t="str">
        <f>VLOOKUP(B99,'[1]LISTADO ATM'!$A$2:$B$822,2,0)</f>
        <v>ATM Autoservicio Los Alcarrizos</v>
      </c>
      <c r="D99" s="15" t="s">
        <v>10</v>
      </c>
      <c r="E99" s="27" t="s">
        <v>59</v>
      </c>
    </row>
    <row r="100" spans="1:6" ht="21" customHeight="1" x14ac:dyDescent="0.25">
      <c r="A100" s="22" t="str">
        <f>VLOOKUP(B100,'[1]LISTADO ATM'!$A$2:$C$822,3,0)</f>
        <v>DISTRITO NACIONAL</v>
      </c>
      <c r="B100" s="22">
        <v>887</v>
      </c>
      <c r="C100" s="22" t="str">
        <f>VLOOKUP(B100,'[1]LISTADO ATM'!$A$2:$B$822,2,0)</f>
        <v>ATM S/M Bravo Los Proceres</v>
      </c>
      <c r="D100" s="15" t="s">
        <v>10</v>
      </c>
      <c r="E100" s="27" t="s">
        <v>60</v>
      </c>
    </row>
    <row r="101" spans="1:6" ht="21" customHeight="1" x14ac:dyDescent="0.25">
      <c r="A101" s="22" t="str">
        <f>VLOOKUP(B101,'[1]LISTADO ATM'!$A$2:$C$822,3,0)</f>
        <v>SUR</v>
      </c>
      <c r="B101" s="22">
        <v>781</v>
      </c>
      <c r="C101" s="22" t="str">
        <f>VLOOKUP(B101,'[1]LISTADO ATM'!$A$2:$B$822,2,0)</f>
        <v xml:space="preserve">ATM Estación Isla Barahona </v>
      </c>
      <c r="D101" s="15" t="s">
        <v>10</v>
      </c>
      <c r="E101" s="27" t="s">
        <v>61</v>
      </c>
    </row>
    <row r="102" spans="1:6" ht="21" customHeight="1" x14ac:dyDescent="0.25">
      <c r="A102" s="22" t="str">
        <f>VLOOKUP(B102,'[1]LISTADO ATM'!$A$2:$C$822,3,0)</f>
        <v>DISTRITO NACIONAL</v>
      </c>
      <c r="B102" s="22">
        <v>461</v>
      </c>
      <c r="C102" s="22" t="str">
        <f>VLOOKUP(B102,'[1]LISTADO ATM'!$A$2:$B$822,2,0)</f>
        <v xml:space="preserve">ATM Autobanco Sarasota I </v>
      </c>
      <c r="D102" s="15" t="s">
        <v>10</v>
      </c>
      <c r="E102" s="27" t="s">
        <v>63</v>
      </c>
    </row>
    <row r="103" spans="1:6" ht="21" customHeight="1" x14ac:dyDescent="0.25">
      <c r="A103" s="22" t="str">
        <f>VLOOKUP(B103,'[1]LISTADO ATM'!$A$2:$C$822,3,0)</f>
        <v>NORTE</v>
      </c>
      <c r="B103" s="22">
        <v>749</v>
      </c>
      <c r="C103" s="22" t="str">
        <f>VLOOKUP(B103,'[1]LISTADO ATM'!$A$2:$B$822,2,0)</f>
        <v xml:space="preserve">ATM Oficina Yaque </v>
      </c>
      <c r="D103" s="15" t="s">
        <v>10</v>
      </c>
      <c r="E103" s="27" t="s">
        <v>64</v>
      </c>
    </row>
    <row r="104" spans="1:6" ht="21" customHeight="1" x14ac:dyDescent="0.25">
      <c r="A104" s="22" t="str">
        <f>VLOOKUP(B104,'[1]LISTADO ATM'!$A$2:$C$822,3,0)</f>
        <v>SUR</v>
      </c>
      <c r="B104" s="22">
        <v>512</v>
      </c>
      <c r="C104" s="22" t="str">
        <f>VLOOKUP(B104,'[1]LISTADO ATM'!$A$2:$B$822,2,0)</f>
        <v>ATM Plaza Jesús Ferreira</v>
      </c>
      <c r="D104" s="15" t="s">
        <v>10</v>
      </c>
      <c r="E104" s="27" t="s">
        <v>65</v>
      </c>
    </row>
    <row r="105" spans="1:6" ht="21" customHeight="1" x14ac:dyDescent="0.25">
      <c r="A105" s="22" t="str">
        <f>VLOOKUP(B105,'[1]LISTADO ATM'!$A$2:$C$822,3,0)</f>
        <v>NORTE</v>
      </c>
      <c r="B105" s="22">
        <v>431</v>
      </c>
      <c r="C105" s="22" t="str">
        <f>VLOOKUP(B105,'[1]LISTADO ATM'!$A$2:$B$822,2,0)</f>
        <v xml:space="preserve">ATM Autoservicio Sol (Santiago) </v>
      </c>
      <c r="D105" s="15" t="s">
        <v>10</v>
      </c>
      <c r="E105" s="27">
        <v>3335903461</v>
      </c>
    </row>
    <row r="106" spans="1:6" ht="21" customHeight="1" x14ac:dyDescent="0.25">
      <c r="A106" s="22" t="str">
        <f>VLOOKUP(B106,'[1]LISTADO ATM'!$A$2:$C$822,3,0)</f>
        <v>NORTE</v>
      </c>
      <c r="B106" s="22">
        <v>142</v>
      </c>
      <c r="C106" s="22" t="str">
        <f>VLOOKUP(B106,'[1]LISTADO ATM'!$A$2:$B$822,2,0)</f>
        <v xml:space="preserve">ATM Centro de Caja Galerías Bonao </v>
      </c>
      <c r="D106" s="15" t="s">
        <v>10</v>
      </c>
      <c r="E106" s="27">
        <v>3335903469</v>
      </c>
      <c r="F106" t="s">
        <v>66</v>
      </c>
    </row>
    <row r="107" spans="1:6" ht="21" customHeight="1" x14ac:dyDescent="0.25">
      <c r="A107" s="22" t="str">
        <f>VLOOKUP(B107,'[1]LISTADO ATM'!$A$2:$C$822,3,0)</f>
        <v>DISTRITO NACIONAL</v>
      </c>
      <c r="B107" s="22">
        <v>993</v>
      </c>
      <c r="C107" s="22" t="str">
        <f>VLOOKUP(B107,'[1]LISTADO ATM'!$A$2:$B$822,2,0)</f>
        <v xml:space="preserve">ATM Centro Medico Integral II </v>
      </c>
      <c r="D107" s="15" t="s">
        <v>10</v>
      </c>
      <c r="E107" s="27">
        <v>3335903470</v>
      </c>
    </row>
    <row r="108" spans="1:6" ht="21" customHeight="1" x14ac:dyDescent="0.25">
      <c r="A108" s="22" t="str">
        <f>VLOOKUP(B108,'[1]LISTADO ATM'!$A$2:$C$822,3,0)</f>
        <v>DISTRITO NACIONAL</v>
      </c>
      <c r="B108" s="22">
        <v>54</v>
      </c>
      <c r="C108" s="22" t="str">
        <f>VLOOKUP(B108,'[1]LISTADO ATM'!$A$2:$B$822,2,0)</f>
        <v xml:space="preserve">ATM Autoservicio Galería 360 </v>
      </c>
      <c r="D108" s="15" t="s">
        <v>10</v>
      </c>
      <c r="E108" s="27">
        <v>3335903478</v>
      </c>
    </row>
    <row r="109" spans="1:6" ht="21" customHeight="1" x14ac:dyDescent="0.25">
      <c r="A109" s="22" t="str">
        <f>VLOOKUP(B109,'[1]LISTADO ATM'!$A$2:$C$822,3,0)</f>
        <v>DISTRITO NACIONAL</v>
      </c>
      <c r="B109" s="22">
        <v>721</v>
      </c>
      <c r="C109" s="22" t="str">
        <f>VLOOKUP(B109,'[1]LISTADO ATM'!$A$2:$B$822,2,0)</f>
        <v xml:space="preserve">ATM Oficina Charles de Gaulle II </v>
      </c>
      <c r="D109" s="15" t="s">
        <v>10</v>
      </c>
      <c r="E109" s="27">
        <v>3335903479</v>
      </c>
      <c r="F109" t="s">
        <v>66</v>
      </c>
    </row>
    <row r="110" spans="1:6" ht="21" customHeight="1" x14ac:dyDescent="0.25">
      <c r="A110" s="22" t="str">
        <f>VLOOKUP(B110,'[1]LISTADO ATM'!$A$2:$C$822,3,0)</f>
        <v>NORTE</v>
      </c>
      <c r="B110" s="22">
        <v>950</v>
      </c>
      <c r="C110" s="22" t="str">
        <f>VLOOKUP(B110,'[1]LISTADO ATM'!$A$2:$B$822,2,0)</f>
        <v xml:space="preserve">ATM Oficina Monterrico </v>
      </c>
      <c r="D110" s="15" t="s">
        <v>10</v>
      </c>
      <c r="E110" s="27">
        <v>3335903480</v>
      </c>
      <c r="F110" t="s">
        <v>66</v>
      </c>
    </row>
    <row r="111" spans="1:6" ht="21" customHeight="1" x14ac:dyDescent="0.25">
      <c r="A111" s="22" t="str">
        <f>VLOOKUP(B111,'[1]LISTADO ATM'!$A$2:$C$822,3,0)</f>
        <v>NORTE</v>
      </c>
      <c r="B111" s="22">
        <v>965</v>
      </c>
      <c r="C111" s="22" t="str">
        <f>VLOOKUP(B111,'[1]LISTADO ATM'!$A$2:$B$822,2,0)</f>
        <v xml:space="preserve">ATM S/M La Fuente FUN (Santiago) </v>
      </c>
      <c r="D111" s="15" t="s">
        <v>10</v>
      </c>
      <c r="E111" s="27">
        <v>3335903481</v>
      </c>
      <c r="F111" t="s">
        <v>66</v>
      </c>
    </row>
    <row r="112" spans="1:6" ht="21" customHeight="1" x14ac:dyDescent="0.25">
      <c r="A112" s="22" t="str">
        <f>VLOOKUP(B112,'[1]LISTADO ATM'!$A$2:$C$822,3,0)</f>
        <v>ESTE</v>
      </c>
      <c r="B112" s="22">
        <v>268</v>
      </c>
      <c r="C112" s="22" t="str">
        <f>VLOOKUP(B112,'[1]LISTADO ATM'!$A$2:$B$822,2,0)</f>
        <v xml:space="preserve">ATM Autobanco La Altagracia (Higuey) </v>
      </c>
      <c r="D112" s="15" t="s">
        <v>10</v>
      </c>
      <c r="E112" s="27">
        <v>3335903490</v>
      </c>
      <c r="F112" t="s">
        <v>66</v>
      </c>
    </row>
    <row r="113" spans="1:6" ht="21" customHeight="1" x14ac:dyDescent="0.25">
      <c r="A113" s="22" t="str">
        <f>VLOOKUP(B113,'[1]LISTADO ATM'!$A$2:$C$822,3,0)</f>
        <v>SUR</v>
      </c>
      <c r="B113" s="22">
        <v>403</v>
      </c>
      <c r="C113" s="22" t="str">
        <f>VLOOKUP(B113,'[1]LISTADO ATM'!$A$2:$B$822,2,0)</f>
        <v xml:space="preserve">ATM Oficina Vicente Noble </v>
      </c>
      <c r="D113" s="15" t="s">
        <v>10</v>
      </c>
      <c r="E113" s="27">
        <v>3335903491</v>
      </c>
    </row>
    <row r="114" spans="1:6" ht="21" customHeight="1" x14ac:dyDescent="0.25">
      <c r="A114" s="22" t="str">
        <f>VLOOKUP(B114,'[1]LISTADO ATM'!$A$2:$C$822,3,0)</f>
        <v>DISTRITO NACIONAL</v>
      </c>
      <c r="B114" s="22">
        <v>325</v>
      </c>
      <c r="C114" s="22" t="str">
        <f>VLOOKUP(B114,'[1]LISTADO ATM'!$A$2:$B$822,2,0)</f>
        <v>ATM Casa Edwin</v>
      </c>
      <c r="D114" s="15" t="s">
        <v>10</v>
      </c>
      <c r="E114" s="27">
        <v>3335903492</v>
      </c>
    </row>
    <row r="115" spans="1:6" ht="21" customHeight="1" x14ac:dyDescent="0.25">
      <c r="A115" s="22" t="str">
        <f>VLOOKUP(B115,'[1]LISTADO ATM'!$A$2:$C$822,3,0)</f>
        <v>NORTE</v>
      </c>
      <c r="B115" s="22">
        <v>119</v>
      </c>
      <c r="C115" s="22" t="str">
        <f>VLOOKUP(B115,'[1]LISTADO ATM'!$A$2:$B$822,2,0)</f>
        <v>ATM Oficina La Barranquita</v>
      </c>
      <c r="D115" s="15" t="s">
        <v>10</v>
      </c>
      <c r="E115" s="27">
        <v>3335903495</v>
      </c>
    </row>
    <row r="116" spans="1:6" ht="21" customHeight="1" x14ac:dyDescent="0.25">
      <c r="A116" s="22" t="str">
        <f>VLOOKUP(B116,'[1]LISTADO ATM'!$A$2:$C$822,3,0)</f>
        <v>DISTRITO NACIONAL</v>
      </c>
      <c r="B116" s="22">
        <v>525</v>
      </c>
      <c r="C116" s="22" t="str">
        <f>VLOOKUP(B116,'[1]LISTADO ATM'!$A$2:$B$822,2,0)</f>
        <v>ATM S/M Bravo Las Americas</v>
      </c>
      <c r="D116" s="15" t="s">
        <v>10</v>
      </c>
      <c r="E116" s="27">
        <v>3335903496</v>
      </c>
    </row>
    <row r="117" spans="1:6" ht="21" customHeight="1" x14ac:dyDescent="0.25">
      <c r="A117" s="22" t="str">
        <f>VLOOKUP(B117,'[1]LISTADO ATM'!$A$2:$C$822,3,0)</f>
        <v>ESTE</v>
      </c>
      <c r="B117" s="22">
        <v>842</v>
      </c>
      <c r="C117" s="22" t="str">
        <f>VLOOKUP(B117,'[1]LISTADO ATM'!$A$2:$B$822,2,0)</f>
        <v xml:space="preserve">ATM Plaza Orense II (La Romana) </v>
      </c>
      <c r="D117" s="15" t="s">
        <v>10</v>
      </c>
      <c r="E117" s="27">
        <v>3335903497</v>
      </c>
    </row>
    <row r="118" spans="1:6" ht="21" customHeight="1" x14ac:dyDescent="0.25">
      <c r="A118" s="22" t="str">
        <f>VLOOKUP(B118,'[1]LISTADO ATM'!$A$2:$C$822,3,0)</f>
        <v>NORTE</v>
      </c>
      <c r="B118" s="22">
        <v>304</v>
      </c>
      <c r="C118" s="22" t="str">
        <f>VLOOKUP(B118,'[1]LISTADO ATM'!$A$2:$B$822,2,0)</f>
        <v xml:space="preserve">ATM Multicentro La Sirena Estrella Sadhala </v>
      </c>
      <c r="D118" s="15" t="s">
        <v>10</v>
      </c>
      <c r="E118" s="27">
        <v>3335903498</v>
      </c>
      <c r="F118" t="s">
        <v>66</v>
      </c>
    </row>
    <row r="119" spans="1:6" ht="21" customHeight="1" x14ac:dyDescent="0.25">
      <c r="A119" s="22" t="str">
        <f>VLOOKUP(B119,'[1]LISTADO ATM'!$A$2:$C$822,3,0)</f>
        <v>SUR</v>
      </c>
      <c r="B119" s="22">
        <v>84</v>
      </c>
      <c r="C119" s="22" t="str">
        <f>VLOOKUP(B119,'[1]LISTADO ATM'!$A$2:$B$822,2,0)</f>
        <v xml:space="preserve">ATM Oficina Multicentro Sirena San Cristóbal </v>
      </c>
      <c r="D119" s="15" t="s">
        <v>10</v>
      </c>
      <c r="E119" s="25" t="s">
        <v>67</v>
      </c>
    </row>
    <row r="120" spans="1:6" ht="21" customHeight="1" x14ac:dyDescent="0.25">
      <c r="A120" s="22" t="str">
        <f>VLOOKUP(B120,'[1]LISTADO ATM'!$A$2:$C$822,3,0)</f>
        <v>DISTRITO NACIONAL</v>
      </c>
      <c r="B120" s="22">
        <v>821</v>
      </c>
      <c r="C120" s="22" t="str">
        <f>VLOOKUP(B120,'[1]LISTADO ATM'!$A$2:$B$822,2,0)</f>
        <v xml:space="preserve">ATM S/M Bravo Churchill </v>
      </c>
      <c r="D120" s="15" t="s">
        <v>10</v>
      </c>
      <c r="E120" s="27">
        <v>3335903499</v>
      </c>
    </row>
    <row r="121" spans="1:6" ht="21" customHeight="1" x14ac:dyDescent="0.25">
      <c r="A121" s="22" t="str">
        <f>VLOOKUP(B121,'[1]LISTADO ATM'!$A$2:$C$822,3,0)</f>
        <v>DISTRITO NACIONAL</v>
      </c>
      <c r="B121" s="22">
        <v>536</v>
      </c>
      <c r="C121" s="22" t="str">
        <f>VLOOKUP(B121,'[1]LISTADO ATM'!$A$2:$B$822,2,0)</f>
        <v xml:space="preserve">ATM Super Lama San Isidro </v>
      </c>
      <c r="D121" s="15" t="s">
        <v>10</v>
      </c>
      <c r="E121" s="27">
        <v>3335903501</v>
      </c>
    </row>
    <row r="122" spans="1:6" ht="21" customHeight="1" x14ac:dyDescent="0.25">
      <c r="A122" s="22" t="str">
        <f>VLOOKUP(B122,'[1]LISTADO ATM'!$A$2:$C$822,3,0)</f>
        <v>DISTRITO NACIONAL</v>
      </c>
      <c r="B122" s="22">
        <v>566</v>
      </c>
      <c r="C122" s="22" t="str">
        <f>VLOOKUP(B122,'[1]LISTADO ATM'!$A$2:$B$822,2,0)</f>
        <v xml:space="preserve">ATM Hiper Olé Aut. Duarte </v>
      </c>
      <c r="D122" s="15" t="s">
        <v>10</v>
      </c>
      <c r="E122" s="27">
        <v>3335903502</v>
      </c>
    </row>
    <row r="123" spans="1:6" ht="21" customHeight="1" x14ac:dyDescent="0.25">
      <c r="A123" s="22" t="str">
        <f>VLOOKUP(B123,'[1]LISTADO ATM'!$A$2:$C$822,3,0)</f>
        <v>ESTE</v>
      </c>
      <c r="B123" s="22">
        <v>104</v>
      </c>
      <c r="C123" s="22" t="str">
        <f>VLOOKUP(B123,'[1]LISTADO ATM'!$A$2:$B$822,2,0)</f>
        <v xml:space="preserve">ATM Jumbo Higuey </v>
      </c>
      <c r="D123" s="15" t="s">
        <v>10</v>
      </c>
      <c r="E123" s="27">
        <v>3335903503</v>
      </c>
    </row>
    <row r="124" spans="1:6" ht="21" customHeight="1" x14ac:dyDescent="0.25">
      <c r="A124" s="22" t="str">
        <f>VLOOKUP(B124,'[1]LISTADO ATM'!$A$2:$C$822,3,0)</f>
        <v>DISTRITO NACIONAL</v>
      </c>
      <c r="B124" s="22">
        <v>931</v>
      </c>
      <c r="C124" s="22" t="str">
        <f>VLOOKUP(B124,'[1]LISTADO ATM'!$A$2:$B$822,2,0)</f>
        <v xml:space="preserve">ATM Autobanco Luperón I </v>
      </c>
      <c r="D124" s="15" t="s">
        <v>10</v>
      </c>
      <c r="E124" s="27">
        <v>3335903504</v>
      </c>
    </row>
    <row r="125" spans="1:6" ht="21" customHeight="1" x14ac:dyDescent="0.25">
      <c r="A125" s="22" t="str">
        <f>VLOOKUP(B125,'[1]LISTADO ATM'!$A$2:$C$822,3,0)</f>
        <v>DISTRITO NACIONAL</v>
      </c>
      <c r="B125" s="22">
        <v>415</v>
      </c>
      <c r="C125" s="22" t="str">
        <f>VLOOKUP(B125,'[1]LISTADO ATM'!$A$2:$B$822,2,0)</f>
        <v xml:space="preserve">ATM Autobanco San Martín I </v>
      </c>
      <c r="D125" s="15" t="s">
        <v>10</v>
      </c>
      <c r="E125" s="27">
        <v>3335903505</v>
      </c>
    </row>
    <row r="126" spans="1:6" ht="21" customHeight="1" x14ac:dyDescent="0.25">
      <c r="A126" s="22" t="e">
        <f>VLOOKUP(B126,'[1]LISTADO ATM'!$A$2:$C$822,3,0)</f>
        <v>#N/A</v>
      </c>
      <c r="B126" s="22"/>
      <c r="C126" s="22" t="e">
        <f>VLOOKUP(B126,'[1]LISTADO ATM'!$A$2:$B$822,2,0)</f>
        <v>#N/A</v>
      </c>
      <c r="D126" s="72"/>
      <c r="E126" s="25"/>
    </row>
    <row r="127" spans="1:6" ht="21" customHeight="1" x14ac:dyDescent="0.25">
      <c r="A127" s="22" t="e">
        <f>VLOOKUP(B127,'[1]LISTADO ATM'!$A$2:$C$822,3,0)</f>
        <v>#N/A</v>
      </c>
      <c r="B127" s="22"/>
      <c r="C127" s="22" t="e">
        <f>VLOOKUP(B127,'[1]LISTADO ATM'!$A$2:$B$822,2,0)</f>
        <v>#N/A</v>
      </c>
      <c r="D127" s="72"/>
      <c r="E127" s="27"/>
    </row>
    <row r="128" spans="1:6" ht="18.75" thickBot="1" x14ac:dyDescent="0.3">
      <c r="A128" s="26"/>
      <c r="B128" s="37">
        <f>COUNT(B95:B125)</f>
        <v>31</v>
      </c>
      <c r="C128" s="14"/>
      <c r="D128" s="14"/>
      <c r="E128" s="14"/>
    </row>
    <row r="129" spans="1:5" ht="15.75" thickBot="1" x14ac:dyDescent="0.3">
      <c r="B129" s="5"/>
      <c r="E129" s="5"/>
    </row>
    <row r="130" spans="1:5" ht="18.75" thickBot="1" x14ac:dyDescent="0.3">
      <c r="A130" s="46" t="s">
        <v>20</v>
      </c>
      <c r="B130" s="47"/>
      <c r="C130" s="47"/>
      <c r="D130" s="47"/>
      <c r="E130" s="48"/>
    </row>
    <row r="131" spans="1:5" ht="18" x14ac:dyDescent="0.25">
      <c r="A131" s="2" t="s">
        <v>5</v>
      </c>
      <c r="B131" s="2" t="s">
        <v>6</v>
      </c>
      <c r="C131" s="2" t="s">
        <v>7</v>
      </c>
      <c r="D131" s="2" t="s">
        <v>8</v>
      </c>
      <c r="E131" s="2" t="s">
        <v>9</v>
      </c>
    </row>
    <row r="132" spans="1:5" ht="18" x14ac:dyDescent="0.25">
      <c r="A132" s="19" t="str">
        <f>VLOOKUP(B132,'[1]LISTADO ATM'!$A$2:$C$822,3,0)</f>
        <v>DISTRITO NACIONAL</v>
      </c>
      <c r="B132" s="22">
        <v>578</v>
      </c>
      <c r="C132" s="25" t="str">
        <f>VLOOKUP(B132,'[1]LISTADO ATM'!$A$2:$B$822,2,0)</f>
        <v xml:space="preserve">ATM Procuraduría General de la República </v>
      </c>
      <c r="D132" s="22" t="s">
        <v>18</v>
      </c>
      <c r="E132" s="36">
        <v>3335903092</v>
      </c>
    </row>
    <row r="133" spans="1:5" ht="18" x14ac:dyDescent="0.25">
      <c r="A133" s="19" t="str">
        <f>VLOOKUP(B133,'[1]LISTADO ATM'!$A$2:$C$822,3,0)</f>
        <v>DISTRITO NACIONAL</v>
      </c>
      <c r="B133" s="22">
        <v>43</v>
      </c>
      <c r="C133" s="25" t="str">
        <f>VLOOKUP(B133,'[1]LISTADO ATM'!$A$2:$B$822,2,0)</f>
        <v xml:space="preserve">ATM Zona Franca San Isidro </v>
      </c>
      <c r="D133" s="22" t="s">
        <v>18</v>
      </c>
      <c r="E133" s="36">
        <v>3335903097</v>
      </c>
    </row>
    <row r="134" spans="1:5" ht="18" x14ac:dyDescent="0.25">
      <c r="A134" s="19" t="str">
        <f>VLOOKUP(B134,'[1]LISTADO ATM'!$A$2:$C$822,3,0)</f>
        <v>DISTRITO NACIONAL</v>
      </c>
      <c r="B134" s="22">
        <v>678</v>
      </c>
      <c r="C134" s="25" t="str">
        <f>VLOOKUP(B134,'[1]LISTADO ATM'!$A$2:$B$822,2,0)</f>
        <v>ATM Eco Petroleo San Isidro</v>
      </c>
      <c r="D134" s="22" t="s">
        <v>18</v>
      </c>
      <c r="E134" s="36">
        <v>3335903094</v>
      </c>
    </row>
    <row r="135" spans="1:5" ht="18" x14ac:dyDescent="0.25">
      <c r="A135" s="19" t="str">
        <f>VLOOKUP(B135,'[1]LISTADO ATM'!$A$2:$C$822,3,0)</f>
        <v>DISTRITO NACIONAL</v>
      </c>
      <c r="B135" s="22">
        <v>755</v>
      </c>
      <c r="C135" s="25" t="str">
        <f>VLOOKUP(B135,'[1]LISTADO ATM'!$A$2:$B$822,2,0)</f>
        <v xml:space="preserve">ATM Oficina Galería del Este (Plaza) </v>
      </c>
      <c r="D135" s="22" t="s">
        <v>18</v>
      </c>
      <c r="E135" s="36">
        <v>3335903143</v>
      </c>
    </row>
    <row r="136" spans="1:5" ht="18" x14ac:dyDescent="0.25">
      <c r="A136" s="19" t="str">
        <f>VLOOKUP(B136,'[1]LISTADO ATM'!$A$2:$C$822,3,0)</f>
        <v>DISTRITO NACIONAL</v>
      </c>
      <c r="B136" s="22">
        <v>719</v>
      </c>
      <c r="C136" s="25" t="str">
        <f>VLOOKUP(B136,'[1]LISTADO ATM'!$A$2:$B$822,2,0)</f>
        <v xml:space="preserve">ATM Ayuntamiento Municipal San Luís </v>
      </c>
      <c r="D136" s="22" t="s">
        <v>18</v>
      </c>
      <c r="E136" s="36">
        <v>3335903151</v>
      </c>
    </row>
    <row r="137" spans="1:5" ht="18" x14ac:dyDescent="0.25">
      <c r="A137" s="19" t="str">
        <f>VLOOKUP(B137,'[1]LISTADO ATM'!$A$2:$C$822,3,0)</f>
        <v>DISTRITO NACIONAL</v>
      </c>
      <c r="B137" s="22">
        <v>125</v>
      </c>
      <c r="C137" s="25" t="str">
        <f>VLOOKUP(B137,'[1]LISTADO ATM'!$A$2:$B$822,2,0)</f>
        <v xml:space="preserve">ATM Dirección General de Aduanas II </v>
      </c>
      <c r="D137" s="22" t="s">
        <v>18</v>
      </c>
      <c r="E137" s="36">
        <v>3335903185</v>
      </c>
    </row>
    <row r="138" spans="1:5" ht="18" x14ac:dyDescent="0.25">
      <c r="A138" s="19" t="str">
        <f>VLOOKUP(B138,'[1]LISTADO ATM'!$A$2:$C$822,3,0)</f>
        <v>DISTRITO NACIONAL</v>
      </c>
      <c r="B138" s="22">
        <v>224</v>
      </c>
      <c r="C138" s="25" t="str">
        <f>VLOOKUP(B138,'[1]LISTADO ATM'!$A$2:$B$822,2,0)</f>
        <v xml:space="preserve">ATM S/M Nacional El Millón (Núñez de Cáceres) </v>
      </c>
      <c r="D138" s="22" t="s">
        <v>18</v>
      </c>
      <c r="E138" s="36" t="s">
        <v>41</v>
      </c>
    </row>
    <row r="139" spans="1:5" ht="21" customHeight="1" x14ac:dyDescent="0.25">
      <c r="A139" s="19" t="str">
        <f>VLOOKUP(B139,'[1]LISTADO ATM'!$A$2:$C$822,3,0)</f>
        <v>DISTRITO NACIONAL</v>
      </c>
      <c r="B139" s="22">
        <v>676</v>
      </c>
      <c r="C139" s="25" t="str">
        <f>VLOOKUP(B139,'[1]LISTADO ATM'!$A$2:$B$822,2,0)</f>
        <v>ATM S/M Bravo Colina Del Oeste</v>
      </c>
      <c r="D139" s="22" t="s">
        <v>18</v>
      </c>
      <c r="E139" s="36" t="s">
        <v>53</v>
      </c>
    </row>
    <row r="140" spans="1:5" ht="21" customHeight="1" x14ac:dyDescent="0.25">
      <c r="A140" s="19" t="str">
        <f>VLOOKUP(B140,'[1]LISTADO ATM'!$A$2:$C$822,3,0)</f>
        <v>DISTRITO NACIONAL</v>
      </c>
      <c r="B140" s="22">
        <v>96</v>
      </c>
      <c r="C140" s="25" t="str">
        <f>VLOOKUP(B140,'[1]LISTADO ATM'!$A$2:$B$822,2,0)</f>
        <v>ATM S/M Caribe Av. Charles de Gaulle</v>
      </c>
      <c r="D140" s="22" t="s">
        <v>18</v>
      </c>
      <c r="E140" s="36">
        <v>3335903486</v>
      </c>
    </row>
    <row r="141" spans="1:5" ht="21" customHeight="1" x14ac:dyDescent="0.25">
      <c r="A141" s="19" t="str">
        <f>VLOOKUP(B141,'[1]LISTADO ATM'!$A$2:$C$822,3,0)</f>
        <v>ESTE</v>
      </c>
      <c r="B141" s="22">
        <v>385</v>
      </c>
      <c r="C141" s="25" t="str">
        <f>VLOOKUP(B141,'[1]LISTADO ATM'!$A$2:$B$822,2,0)</f>
        <v xml:space="preserve">ATM Plaza Verón I </v>
      </c>
      <c r="D141" s="22" t="s">
        <v>18</v>
      </c>
      <c r="E141" s="36">
        <v>3335903494</v>
      </c>
    </row>
    <row r="142" spans="1:5" ht="21" customHeight="1" x14ac:dyDescent="0.25">
      <c r="A142" s="19" t="str">
        <f>VLOOKUP(B142,'[1]LISTADO ATM'!$A$2:$C$822,3,0)</f>
        <v>NORTE</v>
      </c>
      <c r="B142" s="22">
        <v>292</v>
      </c>
      <c r="C142" s="25" t="str">
        <f>VLOOKUP(B142,'[1]LISTADO ATM'!$A$2:$B$822,2,0)</f>
        <v xml:space="preserve">ATM UNP Castañuelas (Montecristi) </v>
      </c>
      <c r="D142" s="22" t="s">
        <v>18</v>
      </c>
      <c r="E142" s="36">
        <v>3335903500</v>
      </c>
    </row>
    <row r="143" spans="1:5" ht="21" customHeight="1" x14ac:dyDescent="0.25">
      <c r="A143" s="19" t="e">
        <f>VLOOKUP(B143,'[1]LISTADO ATM'!$A$2:$C$822,3,0)</f>
        <v>#N/A</v>
      </c>
      <c r="B143" s="22"/>
      <c r="C143" s="25" t="e">
        <f>VLOOKUP(B143,'[1]LISTADO ATM'!$A$2:$B$822,2,0)</f>
        <v>#N/A</v>
      </c>
      <c r="D143" s="22" t="s">
        <v>18</v>
      </c>
      <c r="E143" s="36"/>
    </row>
    <row r="144" spans="1:5" ht="21" customHeight="1" x14ac:dyDescent="0.25">
      <c r="A144" s="19" t="e">
        <f>VLOOKUP(B144,'[1]LISTADO ATM'!$A$2:$C$822,3,0)</f>
        <v>#N/A</v>
      </c>
      <c r="B144" s="22"/>
      <c r="C144" s="25" t="e">
        <f>VLOOKUP(B144,'[1]LISTADO ATM'!$A$2:$B$822,2,0)</f>
        <v>#N/A</v>
      </c>
      <c r="D144" s="42"/>
      <c r="E144" s="73"/>
    </row>
    <row r="145" spans="1:5" ht="21" customHeight="1" x14ac:dyDescent="0.25">
      <c r="A145" s="19" t="e">
        <f>VLOOKUP(B145,'[1]LISTADO ATM'!$A$2:$C$822,3,0)</f>
        <v>#N/A</v>
      </c>
      <c r="B145" s="22"/>
      <c r="C145" s="25" t="e">
        <f>VLOOKUP(B145,'[1]LISTADO ATM'!$A$2:$B$822,2,0)</f>
        <v>#N/A</v>
      </c>
      <c r="D145" s="42"/>
      <c r="E145" s="73"/>
    </row>
    <row r="146" spans="1:5" ht="21" customHeight="1" x14ac:dyDescent="0.25">
      <c r="A146" s="19" t="e">
        <f>VLOOKUP(B146,'[1]LISTADO ATM'!$A$2:$C$822,3,0)</f>
        <v>#N/A</v>
      </c>
      <c r="B146" s="22"/>
      <c r="C146" s="25" t="e">
        <f>VLOOKUP(B146,'[1]LISTADO ATM'!$A$2:$B$822,2,0)</f>
        <v>#N/A</v>
      </c>
      <c r="D146" s="42"/>
      <c r="E146" s="25"/>
    </row>
    <row r="147" spans="1:5" ht="18.75" thickBot="1" x14ac:dyDescent="0.3">
      <c r="A147" s="26" t="s">
        <v>11</v>
      </c>
      <c r="B147" s="37">
        <f>COUNT(B132:B142)</f>
        <v>11</v>
      </c>
      <c r="C147" s="14"/>
      <c r="D147" s="14"/>
      <c r="E147" s="14"/>
    </row>
    <row r="148" spans="1:5" ht="15.75" thickBot="1" x14ac:dyDescent="0.3">
      <c r="B148" s="5"/>
      <c r="E148" s="5"/>
    </row>
    <row r="149" spans="1:5" ht="18" x14ac:dyDescent="0.25">
      <c r="A149" s="49" t="s">
        <v>13</v>
      </c>
      <c r="B149" s="50"/>
      <c r="C149" s="50"/>
      <c r="D149" s="50"/>
      <c r="E149" s="51"/>
    </row>
    <row r="150" spans="1:5" ht="18" x14ac:dyDescent="0.25">
      <c r="A150" s="2" t="s">
        <v>5</v>
      </c>
      <c r="B150" s="2" t="s">
        <v>6</v>
      </c>
      <c r="C150" s="4" t="s">
        <v>7</v>
      </c>
      <c r="D150" s="18" t="s">
        <v>8</v>
      </c>
      <c r="E150" s="18" t="s">
        <v>9</v>
      </c>
    </row>
    <row r="151" spans="1:5" ht="17.25" customHeight="1" x14ac:dyDescent="0.25">
      <c r="A151" s="19" t="str">
        <f>VLOOKUP(B151,'[1]LISTADO ATM'!$A$2:$C$822,3,0)</f>
        <v>ESTE</v>
      </c>
      <c r="B151" s="22">
        <v>211</v>
      </c>
      <c r="C151" s="25" t="str">
        <f>VLOOKUP(B151,'[1]LISTADO ATM'!$A$2:$B$822,2,0)</f>
        <v xml:space="preserve">ATM Oficina La Romana I </v>
      </c>
      <c r="D151" s="28" t="s">
        <v>22</v>
      </c>
      <c r="E151" s="25">
        <v>3335903133</v>
      </c>
    </row>
    <row r="152" spans="1:5" ht="17.25" customHeight="1" x14ac:dyDescent="0.25">
      <c r="A152" s="19" t="str">
        <f>VLOOKUP(B152,'[1]LISTADO ATM'!$A$2:$C$822,3,0)</f>
        <v>DISTRITO NACIONAL</v>
      </c>
      <c r="B152" s="22">
        <v>818</v>
      </c>
      <c r="C152" s="25" t="str">
        <f>VLOOKUP(B152,'[1]LISTADO ATM'!$A$2:$B$822,2,0)</f>
        <v xml:space="preserve">ATM Juridicción Inmobiliaria </v>
      </c>
      <c r="D152" s="28" t="s">
        <v>22</v>
      </c>
      <c r="E152" s="25">
        <v>3335902160</v>
      </c>
    </row>
    <row r="153" spans="1:5" ht="17.25" customHeight="1" x14ac:dyDescent="0.25">
      <c r="A153" s="19">
        <v>884</v>
      </c>
      <c r="B153" s="22">
        <v>39</v>
      </c>
      <c r="C153" s="25" t="str">
        <f>VLOOKUP(B153,'[1]LISTADO ATM'!$A$2:$B$822,2,0)</f>
        <v xml:space="preserve">ATM Oficina Ovando </v>
      </c>
      <c r="D153" s="28" t="s">
        <v>22</v>
      </c>
      <c r="E153" s="25" t="s">
        <v>36</v>
      </c>
    </row>
    <row r="154" spans="1:5" ht="17.25" customHeight="1" x14ac:dyDescent="0.25">
      <c r="A154" s="19" t="str">
        <f>VLOOKUP(B154,'[1]LISTADO ATM'!$A$2:$C$822,3,0)</f>
        <v>DISTRITO NACIONAL</v>
      </c>
      <c r="B154" s="22">
        <v>347</v>
      </c>
      <c r="C154" s="25" t="str">
        <f>VLOOKUP(B154,'[1]LISTADO ATM'!$A$2:$B$822,2,0)</f>
        <v>ATM Patio de Colombia</v>
      </c>
      <c r="D154" s="28" t="s">
        <v>22</v>
      </c>
      <c r="E154" s="25">
        <v>3335903314</v>
      </c>
    </row>
    <row r="155" spans="1:5" ht="17.25" customHeight="1" x14ac:dyDescent="0.25">
      <c r="A155" s="19" t="e">
        <f>VLOOKUP(B155,'[1]LISTADO ATM'!$A$2:$C$822,3,0)</f>
        <v>#N/A</v>
      </c>
      <c r="B155" s="22"/>
      <c r="C155" s="25" t="e">
        <f>VLOOKUP(B155,'[1]LISTADO ATM'!$A$2:$B$822,2,0)</f>
        <v>#N/A</v>
      </c>
      <c r="D155" s="28"/>
      <c r="E155" s="25"/>
    </row>
    <row r="156" spans="1:5" ht="17.25" customHeight="1" thickBot="1" x14ac:dyDescent="0.3">
      <c r="A156" s="19" t="e">
        <f>VLOOKUP(B156,'[1]LISTADO ATM'!$A$2:$C$822,3,0)</f>
        <v>#N/A</v>
      </c>
      <c r="B156" s="22"/>
      <c r="C156" s="25" t="e">
        <f>VLOOKUP(B156,'[1]LISTADO ATM'!$A$2:$B$822,2,0)</f>
        <v>#N/A</v>
      </c>
      <c r="D156" s="28"/>
      <c r="E156" s="25"/>
    </row>
    <row r="157" spans="1:5" ht="17.25" customHeight="1" thickBot="1" x14ac:dyDescent="0.3">
      <c r="A157" s="3" t="s">
        <v>11</v>
      </c>
      <c r="B157" s="38">
        <f>COUNT(B151:B156)</f>
        <v>4</v>
      </c>
      <c r="C157" s="14"/>
      <c r="D157" s="17"/>
      <c r="E157" s="17"/>
    </row>
    <row r="158" spans="1:5" ht="17.25" customHeight="1" thickBot="1" x14ac:dyDescent="0.3">
      <c r="B158" s="5"/>
      <c r="E158" s="5"/>
    </row>
    <row r="159" spans="1:5" ht="18.75" thickBot="1" x14ac:dyDescent="0.3">
      <c r="A159" s="64" t="s">
        <v>12</v>
      </c>
      <c r="B159" s="65"/>
      <c r="C159" t="s">
        <v>17</v>
      </c>
      <c r="D159" s="5"/>
      <c r="E159" s="5"/>
    </row>
    <row r="160" spans="1:5" ht="18.75" thickBot="1" x14ac:dyDescent="0.3">
      <c r="A160" s="66">
        <f>+B128+B147+B157</f>
        <v>46</v>
      </c>
      <c r="B160" s="67"/>
    </row>
    <row r="161" spans="1:5" ht="15.75" thickBot="1" x14ac:dyDescent="0.3">
      <c r="B161" s="5"/>
      <c r="E161" s="5"/>
    </row>
    <row r="162" spans="1:5" ht="18.75" thickBot="1" x14ac:dyDescent="0.3">
      <c r="A162" s="46" t="s">
        <v>15</v>
      </c>
      <c r="B162" s="47"/>
      <c r="C162" s="47"/>
      <c r="D162" s="47"/>
      <c r="E162" s="48"/>
    </row>
    <row r="163" spans="1:5" ht="17.25" customHeight="1" x14ac:dyDescent="0.25">
      <c r="A163" s="6" t="s">
        <v>5</v>
      </c>
      <c r="B163" s="6" t="s">
        <v>6</v>
      </c>
      <c r="C163" s="4" t="s">
        <v>7</v>
      </c>
      <c r="D163" s="70" t="s">
        <v>8</v>
      </c>
      <c r="E163" s="71"/>
    </row>
    <row r="164" spans="1:5" ht="18" x14ac:dyDescent="0.25">
      <c r="A164" s="22" t="str">
        <f>VLOOKUP(B164,'[1]LISTADO ATM'!$A$2:$C$822,3,0)</f>
        <v>DISTRITO NACIONAL</v>
      </c>
      <c r="B164" s="22">
        <v>577</v>
      </c>
      <c r="C164" s="22" t="str">
        <f>VLOOKUP(B164,'[1]LISTADO ATM'!$A$2:$B$822,2,0)</f>
        <v xml:space="preserve">ATM Olé Ave. Duarte </v>
      </c>
      <c r="D164" s="68" t="s">
        <v>23</v>
      </c>
      <c r="E164" s="69"/>
    </row>
    <row r="165" spans="1:5" ht="18" x14ac:dyDescent="0.25">
      <c r="A165" s="22" t="str">
        <f>VLOOKUP(B165,'[1]LISTADO ATM'!$A$2:$C$822,3,0)</f>
        <v>DISTRITO NACIONAL</v>
      </c>
      <c r="B165" s="22">
        <v>658</v>
      </c>
      <c r="C165" s="22" t="str">
        <f>VLOOKUP(B165,'[1]LISTADO ATM'!$A$2:$B$822,2,0)</f>
        <v>ATM Cámara de Cuentas</v>
      </c>
      <c r="D165" s="68" t="s">
        <v>23</v>
      </c>
      <c r="E165" s="69"/>
    </row>
    <row r="166" spans="1:5" ht="18" x14ac:dyDescent="0.25">
      <c r="A166" s="19" t="s">
        <v>25</v>
      </c>
      <c r="B166" s="22">
        <v>368</v>
      </c>
      <c r="C166" s="22" t="s">
        <v>26</v>
      </c>
      <c r="D166" s="68" t="s">
        <v>24</v>
      </c>
      <c r="E166" s="69"/>
    </row>
    <row r="167" spans="1:5" ht="18" x14ac:dyDescent="0.25">
      <c r="A167" s="22" t="str">
        <f>VLOOKUP(B167,'[1]LISTADO ATM'!$A$2:$C$822,3,0)</f>
        <v>NORTE</v>
      </c>
      <c r="B167" s="22">
        <v>805</v>
      </c>
      <c r="C167" s="22" t="str">
        <f>VLOOKUP(B167,'[1]LISTADO ATM'!$A$2:$B$822,2,0)</f>
        <v xml:space="preserve">ATM Be Live Grand Marién (Puerto Plata) </v>
      </c>
      <c r="D167" s="68" t="s">
        <v>23</v>
      </c>
      <c r="E167" s="69"/>
    </row>
    <row r="168" spans="1:5" ht="18" x14ac:dyDescent="0.25">
      <c r="A168" s="22" t="str">
        <f>VLOOKUP(B168,'[1]LISTADO ATM'!$A$2:$C$822,3,0)</f>
        <v>SUR</v>
      </c>
      <c r="B168" s="22">
        <v>873</v>
      </c>
      <c r="C168" s="22" t="str">
        <f>VLOOKUP(B168,'[1]LISTADO ATM'!$A$2:$B$822,2,0)</f>
        <v xml:space="preserve">ATM Centro de Caja San Cristóbal II </v>
      </c>
      <c r="D168" s="68" t="s">
        <v>27</v>
      </c>
      <c r="E168" s="69"/>
    </row>
    <row r="169" spans="1:5" ht="18" x14ac:dyDescent="0.25">
      <c r="A169" s="22" t="str">
        <f>VLOOKUP(B169,'[1]LISTADO ATM'!$A$2:$C$822,3,0)</f>
        <v>DISTRITO NACIONAL</v>
      </c>
      <c r="B169" s="22">
        <v>989</v>
      </c>
      <c r="C169" s="22" t="str">
        <f>VLOOKUP(B169,'[1]LISTADO ATM'!$A$2:$B$822,2,0)</f>
        <v xml:space="preserve">ATM Ministerio de Deportes </v>
      </c>
      <c r="D169" s="68" t="s">
        <v>23</v>
      </c>
      <c r="E169" s="69"/>
    </row>
    <row r="170" spans="1:5" ht="18" x14ac:dyDescent="0.25">
      <c r="A170" s="22" t="str">
        <f>VLOOKUP(B170,'[1]LISTADO ATM'!$A$2:$C$822,3,0)</f>
        <v>DISTRITO NACIONAL</v>
      </c>
      <c r="B170" s="22">
        <v>347</v>
      </c>
      <c r="C170" s="22" t="str">
        <f>VLOOKUP(B170,'[1]LISTADO ATM'!$A$2:$B$822,2,0)</f>
        <v>ATM Patio de Colombia</v>
      </c>
      <c r="D170" s="68" t="s">
        <v>23</v>
      </c>
      <c r="E170" s="69"/>
    </row>
    <row r="171" spans="1:5" ht="18" x14ac:dyDescent="0.25">
      <c r="A171" s="22" t="str">
        <f>VLOOKUP(B171,'[1]LISTADO ATM'!$A$2:$C$822,3,0)</f>
        <v>DISTRITO NACIONAL</v>
      </c>
      <c r="B171" s="22">
        <v>516</v>
      </c>
      <c r="C171" s="22" t="str">
        <f>VLOOKUP(B171,'[1]LISTADO ATM'!$A$2:$B$822,2,0)</f>
        <v xml:space="preserve">ATM Oficina Gascue </v>
      </c>
      <c r="D171" s="68" t="s">
        <v>23</v>
      </c>
      <c r="E171" s="69"/>
    </row>
    <row r="172" spans="1:5" ht="18" x14ac:dyDescent="0.25">
      <c r="A172" s="22" t="str">
        <f>VLOOKUP(B172,'[1]LISTADO ATM'!$A$2:$C$822,3,0)</f>
        <v>DISTRITO NACIONAL</v>
      </c>
      <c r="B172" s="22">
        <v>539</v>
      </c>
      <c r="C172" s="22" t="str">
        <f>VLOOKUP(B172,'[1]LISTADO ATM'!$A$2:$B$822,2,0)</f>
        <v>ATM S/M La Cadena Los Proceres</v>
      </c>
      <c r="D172" s="68" t="s">
        <v>23</v>
      </c>
      <c r="E172" s="69"/>
    </row>
    <row r="173" spans="1:5" ht="18" x14ac:dyDescent="0.25">
      <c r="A173" s="22" t="str">
        <f>VLOOKUP(B173,'[1]LISTADO ATM'!$A$2:$C$822,3,0)</f>
        <v>DISTRITO NACIONAL</v>
      </c>
      <c r="B173" s="22">
        <v>554</v>
      </c>
      <c r="C173" s="22" t="str">
        <f>VLOOKUP(B173,'[1]LISTADO ATM'!$A$2:$B$822,2,0)</f>
        <v xml:space="preserve">ATM Oficina Isabel La Católica I </v>
      </c>
      <c r="D173" s="68" t="s">
        <v>23</v>
      </c>
      <c r="E173" s="69"/>
    </row>
    <row r="174" spans="1:5" ht="18" x14ac:dyDescent="0.25">
      <c r="A174" s="22" t="str">
        <f>VLOOKUP(B174,'[1]LISTADO ATM'!$A$2:$C$822,3,0)</f>
        <v>SUR</v>
      </c>
      <c r="B174" s="22">
        <v>733</v>
      </c>
      <c r="C174" s="22" t="str">
        <f>VLOOKUP(B174,'[1]LISTADO ATM'!$A$2:$B$822,2,0)</f>
        <v xml:space="preserve">ATM Zona Franca Perdenales </v>
      </c>
      <c r="D174" s="68" t="s">
        <v>23</v>
      </c>
      <c r="E174" s="69"/>
    </row>
    <row r="175" spans="1:5" ht="18" x14ac:dyDescent="0.25">
      <c r="A175" s="22" t="str">
        <f>VLOOKUP(B175,'[1]LISTADO ATM'!$A$2:$C$822,3,0)</f>
        <v>SUR</v>
      </c>
      <c r="B175" s="45">
        <v>767</v>
      </c>
      <c r="C175" s="22" t="str">
        <f>VLOOKUP(B175,'[1]LISTADO ATM'!$A$2:$B$822,2,0)</f>
        <v xml:space="preserve">ATM S/M Diverso (Azua) </v>
      </c>
      <c r="D175" s="68" t="s">
        <v>23</v>
      </c>
      <c r="E175" s="69"/>
    </row>
    <row r="176" spans="1:5" ht="18" x14ac:dyDescent="0.25">
      <c r="A176" s="22" t="str">
        <f>VLOOKUP(B176,'[1]LISTADO ATM'!$A$2:$C$822,3,0)</f>
        <v>NORTE</v>
      </c>
      <c r="B176" s="22">
        <v>903</v>
      </c>
      <c r="C176" s="22" t="str">
        <f>VLOOKUP(B176,'[1]LISTADO ATM'!$A$2:$B$822,2,0)</f>
        <v xml:space="preserve">ATM Oficina La Vega Real I </v>
      </c>
      <c r="D176" s="68" t="s">
        <v>23</v>
      </c>
      <c r="E176" s="69"/>
    </row>
    <row r="177" spans="1:5" ht="18" x14ac:dyDescent="0.25">
      <c r="A177" s="22" t="str">
        <f>VLOOKUP(B177,'[1]LISTADO ATM'!$A$2:$C$822,3,0)</f>
        <v>DISTRITO NACIONAL</v>
      </c>
      <c r="B177" s="22">
        <v>698</v>
      </c>
      <c r="C177" s="22" t="str">
        <f>VLOOKUP(B177,'[1]LISTADO ATM'!$A$2:$B$822,2,0)</f>
        <v>ATM Parador Bellamar</v>
      </c>
      <c r="D177" s="40"/>
      <c r="E177" s="41"/>
    </row>
    <row r="178" spans="1:5" ht="18" x14ac:dyDescent="0.25">
      <c r="A178" s="22" t="e">
        <f>VLOOKUP(B178,'[1]LISTADO ATM'!$A$2:$C$822,3,0)</f>
        <v>#N/A</v>
      </c>
      <c r="B178" s="22"/>
      <c r="C178" s="22" t="e">
        <f>VLOOKUP(B178,'[1]LISTADO ATM'!$A$2:$B$822,2,0)</f>
        <v>#N/A</v>
      </c>
      <c r="D178" s="43"/>
      <c r="E178" s="44"/>
    </row>
    <row r="179" spans="1:5" ht="18" x14ac:dyDescent="0.25">
      <c r="A179" s="22" t="e">
        <f>VLOOKUP(B179,'[1]LISTADO ATM'!$A$2:$C$822,3,0)</f>
        <v>#N/A</v>
      </c>
      <c r="B179" s="22"/>
      <c r="C179" s="22" t="e">
        <f>VLOOKUP(B179,'[1]LISTADO ATM'!$A$2:$B$822,2,0)</f>
        <v>#N/A</v>
      </c>
      <c r="D179" s="43"/>
      <c r="E179" s="44"/>
    </row>
    <row r="180" spans="1:5" ht="18" x14ac:dyDescent="0.25">
      <c r="A180" s="22" t="e">
        <f>VLOOKUP(B180,'[1]LISTADO ATM'!$A$2:$C$822,3,0)</f>
        <v>#N/A</v>
      </c>
      <c r="B180" s="22"/>
      <c r="C180" s="22" t="e">
        <f>VLOOKUP(B180,'[1]LISTADO ATM'!$A$2:$B$822,2,0)</f>
        <v>#N/A</v>
      </c>
      <c r="D180" s="68"/>
      <c r="E180" s="69"/>
    </row>
    <row r="181" spans="1:5" ht="18" x14ac:dyDescent="0.25">
      <c r="A181" s="22" t="e">
        <f>VLOOKUP(B181,'[1]LISTADO ATM'!$A$2:$C$822,3,0)</f>
        <v>#N/A</v>
      </c>
      <c r="B181" s="22"/>
      <c r="C181" s="22" t="e">
        <f>VLOOKUP(B181,'[1]LISTADO ATM'!$A$2:$B$822,2,0)</f>
        <v>#N/A</v>
      </c>
      <c r="D181" s="68"/>
      <c r="E181" s="69"/>
    </row>
    <row r="182" spans="1:5" ht="18.75" thickBot="1" x14ac:dyDescent="0.3">
      <c r="A182" s="26" t="s">
        <v>11</v>
      </c>
      <c r="B182" s="37">
        <f>COUNT(B164:B181)</f>
        <v>14</v>
      </c>
      <c r="C182" s="23"/>
      <c r="D182" s="23"/>
      <c r="E182" s="24"/>
    </row>
  </sheetData>
  <mergeCells count="28">
    <mergeCell ref="D180:E180"/>
    <mergeCell ref="D181:E181"/>
    <mergeCell ref="D167:E167"/>
    <mergeCell ref="D168:E168"/>
    <mergeCell ref="D166:E166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A159:B159"/>
    <mergeCell ref="A160:B160"/>
    <mergeCell ref="A162:E162"/>
    <mergeCell ref="D165:E165"/>
    <mergeCell ref="D163:E163"/>
    <mergeCell ref="D164:E164"/>
    <mergeCell ref="A130:E130"/>
    <mergeCell ref="A149:E149"/>
    <mergeCell ref="C91:E91"/>
    <mergeCell ref="A93:E93"/>
    <mergeCell ref="A1:E1"/>
    <mergeCell ref="A2:E2"/>
    <mergeCell ref="A7:E7"/>
    <mergeCell ref="C80:E80"/>
    <mergeCell ref="A82:E82"/>
  </mergeCells>
  <phoneticPr fontId="11" type="noConversion"/>
  <conditionalFormatting sqref="B1:B1048576">
    <cfRule type="duplicateValues" dxfId="41" priority="43"/>
    <cfRule type="duplicateValues" dxfId="40" priority="44"/>
    <cfRule type="duplicateValues" dxfId="39" priority="90"/>
    <cfRule type="duplicateValues" dxfId="38" priority="97"/>
    <cfRule type="duplicateValues" dxfId="37" priority="115"/>
    <cfRule type="duplicateValues" dxfId="36" priority="130"/>
    <cfRule type="duplicateValues" dxfId="35" priority="131"/>
  </conditionalFormatting>
  <conditionalFormatting sqref="E177:E1048576 E128:E132 E1:E104 E155:E168 E146:E153 E134:E139">
    <cfRule type="duplicateValues" dxfId="34" priority="129"/>
  </conditionalFormatting>
  <conditionalFormatting sqref="E177:E1048576 E128:E132 E1:E104 E155:E168 E146:E153 E134:E139">
    <cfRule type="duplicateValues" dxfId="33" priority="125"/>
    <cfRule type="duplicateValues" dxfId="32" priority="126"/>
  </conditionalFormatting>
  <conditionalFormatting sqref="E105:E107">
    <cfRule type="duplicateValues" dxfId="31" priority="114"/>
  </conditionalFormatting>
  <conditionalFormatting sqref="E105:E107">
    <cfRule type="duplicateValues" dxfId="30" priority="112"/>
    <cfRule type="duplicateValues" dxfId="29" priority="113"/>
  </conditionalFormatting>
  <conditionalFormatting sqref="E126:E127 E108:E111">
    <cfRule type="duplicateValues" dxfId="28" priority="111"/>
  </conditionalFormatting>
  <conditionalFormatting sqref="E126:E127 E108:E111">
    <cfRule type="duplicateValues" dxfId="27" priority="109"/>
    <cfRule type="duplicateValues" dxfId="26" priority="110"/>
  </conditionalFormatting>
  <conditionalFormatting sqref="E133">
    <cfRule type="duplicateValues" dxfId="25" priority="96"/>
  </conditionalFormatting>
  <conditionalFormatting sqref="E133">
    <cfRule type="duplicateValues" dxfId="24" priority="94"/>
    <cfRule type="duplicateValues" dxfId="23" priority="95"/>
  </conditionalFormatting>
  <conditionalFormatting sqref="E154">
    <cfRule type="duplicateValues" dxfId="22" priority="93"/>
  </conditionalFormatting>
  <conditionalFormatting sqref="E154">
    <cfRule type="duplicateValues" dxfId="21" priority="91"/>
    <cfRule type="duplicateValues" dxfId="20" priority="92"/>
  </conditionalFormatting>
  <conditionalFormatting sqref="E112">
    <cfRule type="duplicateValues" dxfId="19" priority="89"/>
  </conditionalFormatting>
  <conditionalFormatting sqref="E112">
    <cfRule type="duplicateValues" dxfId="18" priority="87"/>
    <cfRule type="duplicateValues" dxfId="17" priority="88"/>
  </conditionalFormatting>
  <conditionalFormatting sqref="E169:E176">
    <cfRule type="duplicateValues" dxfId="16" priority="162"/>
  </conditionalFormatting>
  <conditionalFormatting sqref="E169:E176">
    <cfRule type="duplicateValues" dxfId="15" priority="164"/>
    <cfRule type="duplicateValues" dxfId="14" priority="165"/>
  </conditionalFormatting>
  <conditionalFormatting sqref="E140">
    <cfRule type="duplicateValues" dxfId="13" priority="86"/>
  </conditionalFormatting>
  <conditionalFormatting sqref="E140">
    <cfRule type="duplicateValues" dxfId="12" priority="84"/>
    <cfRule type="duplicateValues" dxfId="11" priority="85"/>
  </conditionalFormatting>
  <conditionalFormatting sqref="E113:E118 E120:E125">
    <cfRule type="duplicateValues" dxfId="10" priority="83"/>
  </conditionalFormatting>
  <conditionalFormatting sqref="E113:E118 E120:E125">
    <cfRule type="duplicateValues" dxfId="9" priority="81"/>
    <cfRule type="duplicateValues" dxfId="8" priority="82"/>
  </conditionalFormatting>
  <conditionalFormatting sqref="E141:E143">
    <cfRule type="duplicateValues" dxfId="7" priority="80"/>
  </conditionalFormatting>
  <conditionalFormatting sqref="E141:E143">
    <cfRule type="duplicateValues" dxfId="6" priority="78"/>
    <cfRule type="duplicateValues" dxfId="5" priority="79"/>
  </conditionalFormatting>
  <conditionalFormatting sqref="E119">
    <cfRule type="duplicateValues" dxfId="4" priority="42"/>
  </conditionalFormatting>
  <conditionalFormatting sqref="E119">
    <cfRule type="duplicateValues" dxfId="3" priority="40"/>
    <cfRule type="duplicateValues" dxfId="2" priority="41"/>
  </conditionalFormatting>
  <conditionalFormatting sqref="E119">
    <cfRule type="duplicateValues" dxfId="1" priority="38"/>
    <cfRule type="duplicateValues" dxfId="0" priority="3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9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0">
        <v>160</v>
      </c>
      <c r="C2" s="33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160 979 359 219 290                                                         </v>
      </c>
    </row>
    <row r="3" spans="2:6" ht="15.75" thickBot="1" x14ac:dyDescent="0.3">
      <c r="B3" s="31">
        <v>979</v>
      </c>
      <c r="C3" s="33" t="s">
        <v>17</v>
      </c>
    </row>
    <row r="4" spans="2:6" ht="15.75" thickBot="1" x14ac:dyDescent="0.3">
      <c r="B4" s="31">
        <v>359</v>
      </c>
      <c r="C4" s="33" t="s">
        <v>17</v>
      </c>
    </row>
    <row r="5" spans="2:6" ht="15.75" thickBot="1" x14ac:dyDescent="0.3">
      <c r="B5" s="31">
        <v>219</v>
      </c>
      <c r="C5" s="33" t="s">
        <v>17</v>
      </c>
    </row>
    <row r="6" spans="2:6" ht="15.75" thickBot="1" x14ac:dyDescent="0.3">
      <c r="B6" s="31">
        <v>290</v>
      </c>
      <c r="C6" s="33" t="s">
        <v>17</v>
      </c>
    </row>
    <row r="7" spans="2:6" ht="15.75" thickBot="1" x14ac:dyDescent="0.3">
      <c r="B7" s="31"/>
      <c r="C7" s="33" t="s">
        <v>17</v>
      </c>
    </row>
    <row r="8" spans="2:6" ht="15.75" thickBot="1" x14ac:dyDescent="0.3">
      <c r="B8" s="31"/>
      <c r="C8" s="33" t="s">
        <v>17</v>
      </c>
    </row>
    <row r="9" spans="2:6" ht="15.75" thickBot="1" x14ac:dyDescent="0.3">
      <c r="B9" s="31"/>
      <c r="C9" s="33" t="s">
        <v>17</v>
      </c>
    </row>
    <row r="10" spans="2:6" ht="15.75" thickBot="1" x14ac:dyDescent="0.3">
      <c r="B10" s="31"/>
      <c r="C10" s="33" t="s">
        <v>17</v>
      </c>
    </row>
    <row r="11" spans="2:6" ht="15.75" thickBot="1" x14ac:dyDescent="0.3">
      <c r="B11" s="31"/>
      <c r="C11" s="33" t="s">
        <v>17</v>
      </c>
    </row>
    <row r="12" spans="2:6" ht="15.75" thickBot="1" x14ac:dyDescent="0.3">
      <c r="B12" s="31"/>
      <c r="C12" s="33" t="s">
        <v>17</v>
      </c>
    </row>
    <row r="13" spans="2:6" ht="15.75" thickBot="1" x14ac:dyDescent="0.3">
      <c r="B13" s="31"/>
      <c r="C13" s="33" t="s">
        <v>17</v>
      </c>
    </row>
    <row r="14" spans="2:6" ht="15.75" thickBot="1" x14ac:dyDescent="0.3">
      <c r="B14" s="31"/>
      <c r="C14" s="33" t="s">
        <v>17</v>
      </c>
    </row>
    <row r="15" spans="2:6" ht="15.75" thickBot="1" x14ac:dyDescent="0.3">
      <c r="B15" s="31"/>
      <c r="C15" s="33" t="s">
        <v>17</v>
      </c>
    </row>
    <row r="16" spans="2:6" ht="15.75" thickBot="1" x14ac:dyDescent="0.3">
      <c r="B16" s="31"/>
      <c r="C16" s="33" t="s">
        <v>17</v>
      </c>
    </row>
    <row r="17" spans="2:3" ht="15.75" thickBot="1" x14ac:dyDescent="0.3">
      <c r="B17" s="31"/>
      <c r="C17" s="33" t="s">
        <v>17</v>
      </c>
    </row>
    <row r="18" spans="2:3" ht="15.75" thickBot="1" x14ac:dyDescent="0.3">
      <c r="B18" s="31"/>
      <c r="C18" s="33" t="s">
        <v>17</v>
      </c>
    </row>
    <row r="19" spans="2:3" ht="15.75" thickBot="1" x14ac:dyDescent="0.3">
      <c r="B19" s="31"/>
      <c r="C19" s="33" t="s">
        <v>17</v>
      </c>
    </row>
    <row r="20" spans="2:3" ht="15.75" thickBot="1" x14ac:dyDescent="0.3">
      <c r="B20" s="31"/>
      <c r="C20" s="33" t="s">
        <v>17</v>
      </c>
    </row>
    <row r="21" spans="2:3" ht="15.75" thickBot="1" x14ac:dyDescent="0.3">
      <c r="B21" s="31"/>
      <c r="C21" s="33" t="s">
        <v>17</v>
      </c>
    </row>
    <row r="22" spans="2:3" ht="15.75" thickBot="1" x14ac:dyDescent="0.3">
      <c r="B22" s="31"/>
      <c r="C22" s="33" t="s">
        <v>17</v>
      </c>
    </row>
    <row r="23" spans="2:3" ht="15.75" thickBot="1" x14ac:dyDescent="0.3">
      <c r="B23" s="31"/>
      <c r="C23" s="33" t="s">
        <v>17</v>
      </c>
    </row>
    <row r="24" spans="2:3" ht="15.75" thickBot="1" x14ac:dyDescent="0.3">
      <c r="B24" s="31"/>
      <c r="C24" s="33" t="s">
        <v>17</v>
      </c>
    </row>
    <row r="25" spans="2:3" ht="15.75" thickBot="1" x14ac:dyDescent="0.3">
      <c r="B25" s="31"/>
      <c r="C25" s="33" t="s">
        <v>17</v>
      </c>
    </row>
    <row r="26" spans="2:3" ht="15.75" thickBot="1" x14ac:dyDescent="0.3">
      <c r="B26" s="31"/>
      <c r="C26" s="33" t="s">
        <v>17</v>
      </c>
    </row>
    <row r="27" spans="2:3" ht="15.75" thickBot="1" x14ac:dyDescent="0.3">
      <c r="B27" s="31"/>
      <c r="C27" s="33" t="s">
        <v>17</v>
      </c>
    </row>
    <row r="28" spans="2:3" ht="15.75" thickBot="1" x14ac:dyDescent="0.3">
      <c r="B28" s="31"/>
      <c r="C28" s="33" t="s">
        <v>17</v>
      </c>
    </row>
    <row r="29" spans="2:3" ht="15.75" thickBot="1" x14ac:dyDescent="0.3">
      <c r="B29" s="31"/>
      <c r="C29" s="33" t="s">
        <v>17</v>
      </c>
    </row>
    <row r="30" spans="2:3" ht="15.75" thickBot="1" x14ac:dyDescent="0.3">
      <c r="B30" s="31"/>
      <c r="C30" s="33" t="s">
        <v>17</v>
      </c>
    </row>
    <row r="31" spans="2:3" ht="15.75" thickBot="1" x14ac:dyDescent="0.3">
      <c r="B31" s="31"/>
      <c r="C31" s="33" t="s">
        <v>17</v>
      </c>
    </row>
    <row r="32" spans="2:3" ht="15.75" thickBot="1" x14ac:dyDescent="0.3">
      <c r="B32" s="31"/>
      <c r="C32" s="33" t="s">
        <v>17</v>
      </c>
    </row>
    <row r="33" spans="2:3" ht="15.75" thickBot="1" x14ac:dyDescent="0.3">
      <c r="B33" s="31"/>
      <c r="C33" s="33" t="s">
        <v>17</v>
      </c>
    </row>
    <row r="34" spans="2:3" ht="15.75" thickBot="1" x14ac:dyDescent="0.3">
      <c r="B34" s="31"/>
      <c r="C34" s="33" t="s">
        <v>17</v>
      </c>
    </row>
    <row r="35" spans="2:3" ht="15.75" thickBot="1" x14ac:dyDescent="0.3">
      <c r="B35" s="31"/>
      <c r="C35" s="33" t="s">
        <v>17</v>
      </c>
    </row>
    <row r="36" spans="2:3" ht="15.75" thickBot="1" x14ac:dyDescent="0.3">
      <c r="B36" s="31"/>
      <c r="C36" s="33" t="s">
        <v>17</v>
      </c>
    </row>
    <row r="37" spans="2:3" ht="15.75" thickBot="1" x14ac:dyDescent="0.3">
      <c r="B37" s="31"/>
      <c r="C37" s="33" t="s">
        <v>17</v>
      </c>
    </row>
    <row r="38" spans="2:3" ht="15.75" thickBot="1" x14ac:dyDescent="0.3">
      <c r="B38" s="31"/>
      <c r="C38" s="33" t="s">
        <v>17</v>
      </c>
    </row>
    <row r="39" spans="2:3" ht="15.75" thickBot="1" x14ac:dyDescent="0.3">
      <c r="B39" s="31"/>
      <c r="C39" s="33" t="s">
        <v>17</v>
      </c>
    </row>
    <row r="40" spans="2:3" ht="15.75" thickBot="1" x14ac:dyDescent="0.3">
      <c r="B40" s="31"/>
      <c r="C40" s="33" t="s">
        <v>17</v>
      </c>
    </row>
    <row r="41" spans="2:3" ht="15.75" thickBot="1" x14ac:dyDescent="0.3">
      <c r="B41" s="31"/>
      <c r="C41" s="33" t="s">
        <v>17</v>
      </c>
    </row>
    <row r="42" spans="2:3" ht="15.75" thickBot="1" x14ac:dyDescent="0.3">
      <c r="B42" s="31"/>
      <c r="C42" s="33" t="s">
        <v>17</v>
      </c>
    </row>
    <row r="43" spans="2:3" ht="15.75" thickBot="1" x14ac:dyDescent="0.3">
      <c r="B43" s="31"/>
      <c r="C43" s="33" t="s">
        <v>17</v>
      </c>
    </row>
    <row r="44" spans="2:3" ht="15.75" thickBot="1" x14ac:dyDescent="0.3">
      <c r="B44" s="31"/>
      <c r="C44" s="33" t="s">
        <v>17</v>
      </c>
    </row>
    <row r="45" spans="2:3" ht="15.75" thickBot="1" x14ac:dyDescent="0.3">
      <c r="B45" s="31"/>
      <c r="C45" s="33" t="s">
        <v>17</v>
      </c>
    </row>
    <row r="46" spans="2:3" ht="15.75" thickBot="1" x14ac:dyDescent="0.3">
      <c r="B46" s="31"/>
      <c r="C46" s="33" t="s">
        <v>17</v>
      </c>
    </row>
    <row r="47" spans="2:3" ht="15.75" thickBot="1" x14ac:dyDescent="0.3">
      <c r="B47" s="31"/>
      <c r="C47" s="33" t="s">
        <v>17</v>
      </c>
    </row>
    <row r="48" spans="2:3" ht="15.75" thickBot="1" x14ac:dyDescent="0.3">
      <c r="B48" s="31"/>
      <c r="C48" s="33" t="s">
        <v>17</v>
      </c>
    </row>
    <row r="49" spans="2:5" ht="15.75" thickBot="1" x14ac:dyDescent="0.3">
      <c r="B49" s="31"/>
      <c r="C49" s="33" t="s">
        <v>17</v>
      </c>
    </row>
    <row r="50" spans="2:5" ht="15.75" thickBot="1" x14ac:dyDescent="0.3">
      <c r="B50" s="31"/>
      <c r="C50" s="33" t="s">
        <v>17</v>
      </c>
    </row>
    <row r="51" spans="2:5" ht="15.75" thickBot="1" x14ac:dyDescent="0.3">
      <c r="B51" s="31"/>
      <c r="C51" s="33" t="s">
        <v>17</v>
      </c>
    </row>
    <row r="52" spans="2:5" ht="15.75" thickBot="1" x14ac:dyDescent="0.3">
      <c r="B52" s="31"/>
      <c r="C52" s="33" t="s">
        <v>17</v>
      </c>
    </row>
    <row r="53" spans="2:5" ht="15.75" thickBot="1" x14ac:dyDescent="0.3">
      <c r="B53" s="31"/>
      <c r="C53" s="33" t="s">
        <v>17</v>
      </c>
    </row>
    <row r="54" spans="2:5" ht="15.75" thickBot="1" x14ac:dyDescent="0.3">
      <c r="B54" s="31"/>
      <c r="C54" s="33" t="s">
        <v>17</v>
      </c>
    </row>
    <row r="55" spans="2:5" ht="15.75" thickBot="1" x14ac:dyDescent="0.3">
      <c r="B55" s="31"/>
      <c r="C55" s="33" t="s">
        <v>17</v>
      </c>
    </row>
    <row r="56" spans="2:5" ht="15.75" thickBot="1" x14ac:dyDescent="0.3">
      <c r="B56" s="31">
        <v>235</v>
      </c>
      <c r="C56" s="33" t="s">
        <v>17</v>
      </c>
      <c r="E56">
        <v>3335895778</v>
      </c>
    </row>
    <row r="57" spans="2:5" ht="15.75" thickBot="1" x14ac:dyDescent="0.3">
      <c r="B57" s="31">
        <v>252</v>
      </c>
      <c r="C57" s="33" t="s">
        <v>17</v>
      </c>
      <c r="E57">
        <v>3335895779</v>
      </c>
    </row>
    <row r="58" spans="2:5" ht="15.75" thickBot="1" x14ac:dyDescent="0.3">
      <c r="B58" s="31">
        <v>525</v>
      </c>
      <c r="C58" s="33" t="s">
        <v>17</v>
      </c>
      <c r="E58">
        <v>3335895781</v>
      </c>
    </row>
    <row r="59" spans="2:5" ht="15.75" thickBot="1" x14ac:dyDescent="0.3">
      <c r="B59" s="31">
        <v>527</v>
      </c>
      <c r="C59" s="33" t="s">
        <v>17</v>
      </c>
      <c r="E59">
        <v>3335895782</v>
      </c>
    </row>
    <row r="60" spans="2:5" ht="15.75" thickBot="1" x14ac:dyDescent="0.3">
      <c r="B60" s="31">
        <v>744</v>
      </c>
      <c r="C60" s="33" t="s">
        <v>17</v>
      </c>
      <c r="E60">
        <v>3335895793</v>
      </c>
    </row>
    <row r="61" spans="2:5" ht="15.75" thickBot="1" x14ac:dyDescent="0.3">
      <c r="B61" s="31">
        <v>884</v>
      </c>
      <c r="C61" s="33" t="s">
        <v>17</v>
      </c>
      <c r="E61">
        <v>3335895800</v>
      </c>
    </row>
    <row r="62" spans="2:5" ht="15.75" thickBot="1" x14ac:dyDescent="0.3">
      <c r="B62" s="31"/>
      <c r="C62" s="33" t="s">
        <v>17</v>
      </c>
    </row>
    <row r="63" spans="2:5" ht="15.75" thickBot="1" x14ac:dyDescent="0.3">
      <c r="B63" s="31"/>
      <c r="C63" s="33" t="s">
        <v>17</v>
      </c>
    </row>
    <row r="64" spans="2:5" ht="15.75" thickBot="1" x14ac:dyDescent="0.3">
      <c r="B64" s="31"/>
      <c r="C64" s="33" t="s">
        <v>17</v>
      </c>
    </row>
    <row r="65" spans="2:5" ht="15.75" thickBot="1" x14ac:dyDescent="0.3">
      <c r="B65" s="31"/>
      <c r="C65" s="33" t="s">
        <v>17</v>
      </c>
    </row>
    <row r="66" spans="2:5" ht="15.75" thickBot="1" x14ac:dyDescent="0.3">
      <c r="B66" s="31"/>
      <c r="C66" s="33" t="s">
        <v>17</v>
      </c>
    </row>
    <row r="67" spans="2:5" ht="15.75" thickBot="1" x14ac:dyDescent="0.3">
      <c r="B67" s="31"/>
      <c r="C67" s="33" t="s">
        <v>17</v>
      </c>
    </row>
    <row r="68" spans="2:5" ht="15.75" thickBot="1" x14ac:dyDescent="0.3">
      <c r="B68" s="32"/>
      <c r="C68" s="34" t="s">
        <v>17</v>
      </c>
    </row>
    <row r="69" spans="2:5" x14ac:dyDescent="0.25">
      <c r="C69" s="21" t="s">
        <v>17</v>
      </c>
    </row>
    <row r="70" spans="2:5" x14ac:dyDescent="0.25">
      <c r="C70" s="21" t="s">
        <v>17</v>
      </c>
    </row>
    <row r="71" spans="2:5" x14ac:dyDescent="0.25">
      <c r="C71" s="21" t="s">
        <v>17</v>
      </c>
    </row>
    <row r="72" spans="2:5" x14ac:dyDescent="0.25">
      <c r="C72" s="21" t="s">
        <v>17</v>
      </c>
    </row>
    <row r="73" spans="2:5" x14ac:dyDescent="0.25">
      <c r="C73" s="21" t="s">
        <v>17</v>
      </c>
    </row>
    <row r="74" spans="2:5" x14ac:dyDescent="0.25">
      <c r="C74" s="21" t="s">
        <v>17</v>
      </c>
    </row>
    <row r="75" spans="2:5" x14ac:dyDescent="0.25">
      <c r="C75" s="21" t="s">
        <v>17</v>
      </c>
    </row>
    <row r="76" spans="2:5" x14ac:dyDescent="0.25">
      <c r="C76" s="21" t="s">
        <v>17</v>
      </c>
    </row>
    <row r="77" spans="2:5" x14ac:dyDescent="0.25">
      <c r="B77" s="29">
        <v>446</v>
      </c>
      <c r="C77" s="21" t="s">
        <v>17</v>
      </c>
      <c r="E77">
        <v>3335895780</v>
      </c>
    </row>
    <row r="78" spans="2:5" x14ac:dyDescent="0.25">
      <c r="B78" s="29">
        <v>699</v>
      </c>
      <c r="C78" s="21" t="s">
        <v>17</v>
      </c>
      <c r="E78">
        <v>3335895787</v>
      </c>
    </row>
    <row r="79" spans="2:5" x14ac:dyDescent="0.25">
      <c r="C79" s="21" t="s">
        <v>17</v>
      </c>
    </row>
    <row r="80" spans="2:5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2:3" x14ac:dyDescent="0.25">
      <c r="C97" s="21" t="s">
        <v>17</v>
      </c>
    </row>
    <row r="98" spans="2:3" x14ac:dyDescent="0.25">
      <c r="C98" s="21" t="s">
        <v>17</v>
      </c>
    </row>
    <row r="99" spans="2:3" x14ac:dyDescent="0.25">
      <c r="C99" s="21" t="s">
        <v>17</v>
      </c>
    </row>
    <row r="100" spans="2:3" x14ac:dyDescent="0.25">
      <c r="C100" s="21" t="s">
        <v>17</v>
      </c>
    </row>
    <row r="101" spans="2:3" x14ac:dyDescent="0.25">
      <c r="C101" s="21" t="s">
        <v>17</v>
      </c>
    </row>
    <row r="102" spans="2:3" x14ac:dyDescent="0.25">
      <c r="C102" s="21" t="s">
        <v>17</v>
      </c>
    </row>
    <row r="103" spans="2:3" x14ac:dyDescent="0.25">
      <c r="C103" s="21" t="s">
        <v>17</v>
      </c>
    </row>
    <row r="104" spans="2:3" x14ac:dyDescent="0.25">
      <c r="C104" s="21" t="s">
        <v>17</v>
      </c>
    </row>
    <row r="105" spans="2:3" x14ac:dyDescent="0.25">
      <c r="C105" s="21" t="s">
        <v>17</v>
      </c>
    </row>
    <row r="106" spans="2:3" x14ac:dyDescent="0.25">
      <c r="C106" s="21" t="s">
        <v>17</v>
      </c>
    </row>
    <row r="107" spans="2:3" x14ac:dyDescent="0.25">
      <c r="C107" s="21" t="s">
        <v>17</v>
      </c>
    </row>
    <row r="108" spans="2:3" x14ac:dyDescent="0.25">
      <c r="C108" s="21" t="s">
        <v>17</v>
      </c>
    </row>
    <row r="109" spans="2:3" x14ac:dyDescent="0.25">
      <c r="C109" s="21" t="s">
        <v>17</v>
      </c>
    </row>
    <row r="110" spans="2:3" x14ac:dyDescent="0.25">
      <c r="C110" s="21" t="s">
        <v>17</v>
      </c>
    </row>
    <row r="111" spans="2:3" x14ac:dyDescent="0.25">
      <c r="B111" s="29">
        <v>227</v>
      </c>
      <c r="C111" s="21" t="s">
        <v>17</v>
      </c>
    </row>
    <row r="112" spans="2:3" x14ac:dyDescent="0.25">
      <c r="B112" s="29">
        <v>290</v>
      </c>
      <c r="C112" s="21" t="s">
        <v>17</v>
      </c>
    </row>
    <row r="113" spans="2:3" x14ac:dyDescent="0.25">
      <c r="B113" s="29">
        <v>296</v>
      </c>
      <c r="C113" s="21" t="s">
        <v>17</v>
      </c>
    </row>
    <row r="114" spans="2:3" x14ac:dyDescent="0.25">
      <c r="B114" s="29">
        <v>516</v>
      </c>
      <c r="C114" s="21" t="s">
        <v>17</v>
      </c>
    </row>
    <row r="115" spans="2:3" x14ac:dyDescent="0.25">
      <c r="B115" s="29">
        <v>641</v>
      </c>
      <c r="C115" s="21" t="s">
        <v>17</v>
      </c>
    </row>
    <row r="116" spans="2:3" x14ac:dyDescent="0.25">
      <c r="B116" s="29">
        <v>765</v>
      </c>
      <c r="C116" s="21" t="s">
        <v>17</v>
      </c>
    </row>
    <row r="117" spans="2:3" x14ac:dyDescent="0.25">
      <c r="B117" s="29">
        <v>779</v>
      </c>
      <c r="C117" s="21" t="s">
        <v>17</v>
      </c>
    </row>
    <row r="118" spans="2:3" x14ac:dyDescent="0.25">
      <c r="C118" s="21" t="s">
        <v>17</v>
      </c>
    </row>
    <row r="119" spans="2:3" x14ac:dyDescent="0.25">
      <c r="C119" s="21" t="s">
        <v>17</v>
      </c>
    </row>
    <row r="120" spans="2:3" x14ac:dyDescent="0.25">
      <c r="C120" s="21" t="s">
        <v>17</v>
      </c>
    </row>
    <row r="121" spans="2:3" x14ac:dyDescent="0.25">
      <c r="C121" s="21" t="s">
        <v>17</v>
      </c>
    </row>
    <row r="122" spans="2:3" x14ac:dyDescent="0.25">
      <c r="C122" s="21" t="s">
        <v>17</v>
      </c>
    </row>
    <row r="123" spans="2:3" x14ac:dyDescent="0.25">
      <c r="C123" s="21" t="s">
        <v>17</v>
      </c>
    </row>
    <row r="124" spans="2:3" x14ac:dyDescent="0.25">
      <c r="C124" s="21" t="s">
        <v>17</v>
      </c>
    </row>
    <row r="125" spans="2:3" x14ac:dyDescent="0.25">
      <c r="C125" s="21" t="s">
        <v>17</v>
      </c>
    </row>
    <row r="126" spans="2:3" x14ac:dyDescent="0.25">
      <c r="C126" s="21" t="s">
        <v>17</v>
      </c>
    </row>
    <row r="127" spans="2:3" x14ac:dyDescent="0.25">
      <c r="C127" s="21" t="s">
        <v>17</v>
      </c>
    </row>
    <row r="128" spans="2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2021-05-30T03:16:02Z</dcterms:modified>
</cp:coreProperties>
</file>