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9\"/>
    </mc:Choice>
  </mc:AlternateContent>
  <xr:revisionPtr revIDLastSave="0" documentId="13_ncr:1_{A1E459D5-0028-4975-9542-9CD42511041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B146" i="1" l="1"/>
  <c r="C124" i="1"/>
  <c r="A124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B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B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B66" i="1"/>
  <c r="A104" i="1" s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F2" i="3" l="1"/>
</calcChain>
</file>

<file path=xl/sharedStrings.xml><?xml version="1.0" encoding="utf-8"?>
<sst xmlns="http://schemas.openxmlformats.org/spreadsheetml/2006/main" count="1045" uniqueCount="44">
  <si>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</si>
  <si>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</si>
  <si>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</si>
  <si>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</si>
  <si>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</si>
  <si>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</si>
  <si>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</si>
  <si>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</si>
  <si>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</si>
  <si>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</si>
  <si>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</si>
  <si>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</si>
  <si>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</si>
  <si>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</si>
  <si>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</si>
  <si>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</si>
  <si>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</si>
  <si>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</si>
  <si>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</si>
  <si>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</si>
  <si>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</si>
  <si>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DEPOSITO LLENA</t>
  </si>
  <si>
    <t>Abastecido</t>
  </si>
  <si>
    <t>GAVETA DE RECHAZO LLENA</t>
  </si>
  <si>
    <t>3335902160 </t>
  </si>
  <si>
    <t>3335902864 </t>
  </si>
  <si>
    <t>3 Gavetas Vacías</t>
  </si>
  <si>
    <t>2 Gavetas Vacías y 1 Fallando</t>
  </si>
  <si>
    <t>3335903091</t>
  </si>
  <si>
    <t>3335903092</t>
  </si>
  <si>
    <t>3335903094</t>
  </si>
  <si>
    <t>3335903097</t>
  </si>
  <si>
    <t>3335903138</t>
  </si>
  <si>
    <t>3335903141</t>
  </si>
  <si>
    <t>3335903143</t>
  </si>
  <si>
    <t>3335903151</t>
  </si>
  <si>
    <t>3335903155</t>
  </si>
  <si>
    <t>3335903177</t>
  </si>
  <si>
    <t>3335903180</t>
  </si>
  <si>
    <t>3335903181</t>
  </si>
  <si>
    <t>3335903185</t>
  </si>
  <si>
    <t>3335903187</t>
  </si>
  <si>
    <t>ESTE</t>
  </si>
  <si>
    <t>ATM Ayuntamiento Peralvillo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</si>
</sst>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9" fillId="8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7"/>
  <sheetViews>
    <sheetView tabSelected="1" topLeftCell="A53" zoomScaleNormal="100" workbookViewId="0">
      <selection activeCell="C59" sqref="C59"/>
    </sheetView>
  </sheetViews>
  <sheetFormatPr defaultColWidth="23.42578125" defaultRowHeight="15" x14ac:dyDescent="0.25"/>
  <cols>
    <col min="1" max="1" width="26.42578125" bestFit="1" customWidth="1"/>
    <col min="2" max="2" width="17.7109375" bestFit="1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49" t="s">
        <v>1</v>
      </c>
      <c r="B1" s="50"/>
      <c r="C1" s="50"/>
      <c r="D1" s="50"/>
      <c r="E1" s="51"/>
    </row>
    <row r="2" spans="1:5" ht="25.5" customHeight="1" x14ac:dyDescent="0.25">
      <c r="A2" s="52" t="s">
        <v>0</v>
      </c>
      <c r="B2" s="53"/>
      <c r="C2" s="53"/>
      <c r="D2" s="53"/>
      <c r="E2" s="54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44375.708333333336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44376.25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ATM'!$A$2:$C$822,3,0)</f>
        <v>#N/A</v>
      </c>
      <c r="B9" s="35"/>
      <c r="C9" s="25" t="e">
        <f>VLOOKUP(B9,'[1]LISTADO ATM'!$A$2:$B$822,2,0)</f>
        <v>#N/A</v>
      </c>
      <c r="D9" s="16" t="s">
        <v>22</v>
      </c>
      <c r="E9" s="36"/>
    </row>
    <row r="10" spans="1:5" ht="18.75" thickBot="1" x14ac:dyDescent="0.3">
      <c r="A10" s="3" t="s">
        <v>11</v>
      </c>
      <c r="B10" s="37">
        <f>COUNT(B9:B9)</f>
        <v>0</v>
      </c>
      <c r="C10" s="46"/>
      <c r="D10" s="47"/>
      <c r="E10" s="48"/>
    </row>
    <row r="11" spans="1:5" x14ac:dyDescent="0.25">
      <c r="B11" s="5"/>
      <c r="E11" s="5"/>
    </row>
    <row r="12" spans="1:5" ht="18" customHeight="1" x14ac:dyDescent="0.25">
      <c r="A12" s="55" t="s">
        <v>16</v>
      </c>
      <c r="B12" s="56"/>
      <c r="C12" s="56"/>
      <c r="D12" s="56"/>
      <c r="E12" s="57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7.25" customHeight="1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37">
        <f>COUNT(B14:B14)</f>
        <v>0</v>
      </c>
      <c r="C15" s="46"/>
      <c r="D15" s="47"/>
      <c r="E15" s="48"/>
    </row>
    <row r="16" spans="1:5" ht="15.75" thickBot="1" x14ac:dyDescent="0.3">
      <c r="B16" s="5"/>
      <c r="E16" s="5"/>
    </row>
    <row r="17" spans="1:5" ht="18.75" customHeight="1" thickBot="1" x14ac:dyDescent="0.3">
      <c r="A17" s="40" t="s">
        <v>14</v>
      </c>
      <c r="B17" s="41"/>
      <c r="C17" s="41"/>
      <c r="D17" s="41"/>
      <c r="E17" s="42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ESTE</v>
      </c>
      <c r="B19" s="22">
        <v>114</v>
      </c>
      <c r="C19" s="22" t="str">
        <f>VLOOKUP(B19,'[1]LISTADO ATM'!$A$2:$B$822,2,0)</f>
        <v xml:space="preserve">ATM Oficina Hato Mayor </v>
      </c>
      <c r="D19" s="15" t="s">
        <v>10</v>
      </c>
      <c r="E19" s="27">
        <v>3335901617</v>
      </c>
    </row>
    <row r="20" spans="1:5" ht="18" x14ac:dyDescent="0.25">
      <c r="A20" s="22" t="str">
        <f>VLOOKUP(B20,'[1]LISTADO ATM'!$A$2:$C$822,3,0)</f>
        <v>DISTRITO NACIONAL</v>
      </c>
      <c r="B20" s="22">
        <v>979</v>
      </c>
      <c r="C20" s="22" t="str">
        <f>VLOOKUP(B20,'[1]LISTADO ATM'!$A$2:$B$822,2,0)</f>
        <v xml:space="preserve">ATM Oficina Luperón I </v>
      </c>
      <c r="D20" s="15" t="s">
        <v>10</v>
      </c>
      <c r="E20" s="27">
        <v>3335901766</v>
      </c>
    </row>
    <row r="21" spans="1:5" ht="18" x14ac:dyDescent="0.25">
      <c r="A21" s="22" t="str">
        <f>VLOOKUP(B21,'[1]LISTADO ATM'!$A$2:$C$822,3,0)</f>
        <v>DISTRITO NACIONAL</v>
      </c>
      <c r="B21" s="22">
        <v>628</v>
      </c>
      <c r="C21" s="22" t="str">
        <f>VLOOKUP(B21,'[1]LISTADO ATM'!$A$2:$B$822,2,0)</f>
        <v xml:space="preserve">ATM Autobanco San Isidro </v>
      </c>
      <c r="D21" s="15" t="s">
        <v>10</v>
      </c>
      <c r="E21" s="27">
        <v>3335901779</v>
      </c>
    </row>
    <row r="22" spans="1:5" ht="18" x14ac:dyDescent="0.25">
      <c r="A22" s="22" t="str">
        <f>VLOOKUP(B22,'[1]LISTADO ATM'!$A$2:$C$822,3,0)</f>
        <v>NORTE</v>
      </c>
      <c r="B22" s="22">
        <v>332</v>
      </c>
      <c r="C22" s="22" t="str">
        <f>VLOOKUP(B22,'[1]LISTADO ATM'!$A$2:$B$822,2,0)</f>
        <v>ATM Estación Sigma (Cotuí)</v>
      </c>
      <c r="D22" s="15" t="s">
        <v>10</v>
      </c>
      <c r="E22" s="27">
        <v>3335901963</v>
      </c>
    </row>
    <row r="23" spans="1:5" ht="18" x14ac:dyDescent="0.25">
      <c r="A23" s="22" t="str">
        <f>VLOOKUP(B23,'[1]LISTADO ATM'!$A$2:$C$822,3,0)</f>
        <v>DISTRITO NACIONAL</v>
      </c>
      <c r="B23" s="22">
        <v>593</v>
      </c>
      <c r="C23" s="22" t="str">
        <f>VLOOKUP(B23,'[1]LISTADO ATM'!$A$2:$B$822,2,0)</f>
        <v xml:space="preserve">ATM Ministerio Fuerzas Armadas II </v>
      </c>
      <c r="D23" s="15" t="s">
        <v>10</v>
      </c>
      <c r="E23" s="27">
        <v>3335902252</v>
      </c>
    </row>
    <row r="24" spans="1:5" ht="18" x14ac:dyDescent="0.25">
      <c r="A24" s="22" t="str">
        <f>VLOOKUP(B24,'[1]LISTADO ATM'!$A$2:$C$822,3,0)</f>
        <v>DISTRITO NACIONAL</v>
      </c>
      <c r="B24" s="22">
        <v>958</v>
      </c>
      <c r="C24" s="22" t="str">
        <f>VLOOKUP(B24,'[1]LISTADO ATM'!$A$2:$B$822,2,0)</f>
        <v xml:space="preserve">ATM Olé Aut. San Isidro </v>
      </c>
      <c r="D24" s="15" t="s">
        <v>10</v>
      </c>
      <c r="E24" s="27">
        <v>3335902418</v>
      </c>
    </row>
    <row r="25" spans="1:5" ht="18" x14ac:dyDescent="0.25">
      <c r="A25" s="22" t="str">
        <f>VLOOKUP(B25,'[1]LISTADO ATM'!$A$2:$C$822,3,0)</f>
        <v>DISTRITO NACIONAL</v>
      </c>
      <c r="B25" s="22">
        <v>989</v>
      </c>
      <c r="C25" s="22" t="str">
        <f>VLOOKUP(B25,'[1]LISTADO ATM'!$A$2:$B$822,2,0)</f>
        <v xml:space="preserve">ATM Ministerio de Deportes </v>
      </c>
      <c r="D25" s="15" t="s">
        <v>10</v>
      </c>
      <c r="E25" s="27">
        <v>3335902425</v>
      </c>
    </row>
    <row r="26" spans="1:5" ht="18" x14ac:dyDescent="0.25">
      <c r="A26" s="22" t="str">
        <f>VLOOKUP(B26,'[1]LISTADO ATM'!$A$2:$C$822,3,0)</f>
        <v>DISTRITO NACIONAL</v>
      </c>
      <c r="B26" s="22">
        <v>514</v>
      </c>
      <c r="C26" s="22" t="str">
        <f>VLOOKUP(B26,'[1]LISTADO ATM'!$A$2:$B$822,2,0)</f>
        <v>ATM Autoservicio Charles de Gaulle</v>
      </c>
      <c r="D26" s="15" t="s">
        <v>10</v>
      </c>
      <c r="E26" s="27">
        <v>3335902518</v>
      </c>
    </row>
    <row r="27" spans="1:5" ht="18" x14ac:dyDescent="0.25">
      <c r="A27" s="22" t="str">
        <f>VLOOKUP(B27,'[1]LISTADO ATM'!$A$2:$C$822,3,0)</f>
        <v>SUR</v>
      </c>
      <c r="B27" s="22">
        <v>301</v>
      </c>
      <c r="C27" s="22" t="str">
        <f>VLOOKUP(B27,'[1]LISTADO ATM'!$A$2:$B$822,2,0)</f>
        <v xml:space="preserve">ATM UNP Alfa y Omega (Barahona) </v>
      </c>
      <c r="D27" s="15" t="s">
        <v>10</v>
      </c>
      <c r="E27" s="27">
        <v>3335902736</v>
      </c>
    </row>
    <row r="28" spans="1:5" ht="18" x14ac:dyDescent="0.25">
      <c r="A28" s="22" t="str">
        <f>VLOOKUP(B28,'[1]LISTADO ATM'!$A$2:$C$822,3,0)</f>
        <v>SUR</v>
      </c>
      <c r="B28" s="22">
        <v>783</v>
      </c>
      <c r="C28" s="22" t="str">
        <f>VLOOKUP(B28,'[1]LISTADO ATM'!$A$2:$B$822,2,0)</f>
        <v xml:space="preserve">ATM Autobanco Alfa y Omega (Barahona) </v>
      </c>
      <c r="D28" s="15" t="s">
        <v>10</v>
      </c>
      <c r="E28" s="27">
        <v>3335902786</v>
      </c>
    </row>
    <row r="29" spans="1:5" ht="18" x14ac:dyDescent="0.25">
      <c r="A29" s="22" t="str">
        <f>VLOOKUP(B29,'[1]LISTADO ATM'!$A$2:$C$822,3,0)</f>
        <v>DISTRITO NACIONAL</v>
      </c>
      <c r="B29" s="22">
        <v>671</v>
      </c>
      <c r="C29" s="22" t="str">
        <f>VLOOKUP(B29,'[1]LISTADO ATM'!$A$2:$B$822,2,0)</f>
        <v>ATM Ayuntamiento Sto. Dgo. Norte</v>
      </c>
      <c r="D29" s="15" t="s">
        <v>10</v>
      </c>
      <c r="E29" s="27">
        <v>3335903083</v>
      </c>
    </row>
    <row r="30" spans="1:5" ht="18" x14ac:dyDescent="0.25">
      <c r="A30" s="22" t="str">
        <f>VLOOKUP(B30,'[1]LISTADO ATM'!$A$2:$C$822,3,0)</f>
        <v>NORTE</v>
      </c>
      <c r="B30" s="22">
        <v>299</v>
      </c>
      <c r="C30" s="22" t="str">
        <f>VLOOKUP(B30,'[1]LISTADO ATM'!$A$2:$B$822,2,0)</f>
        <v xml:space="preserve">ATM S/M Aprezio Cotui </v>
      </c>
      <c r="D30" s="15" t="s">
        <v>10</v>
      </c>
      <c r="E30" s="27">
        <v>3335903085</v>
      </c>
    </row>
    <row r="31" spans="1:5" ht="18" x14ac:dyDescent="0.25">
      <c r="A31" s="22" t="str">
        <f>VLOOKUP(B31,'[1]LISTADO ATM'!$A$2:$C$822,3,0)</f>
        <v>ESTE</v>
      </c>
      <c r="B31" s="22">
        <v>608</v>
      </c>
      <c r="C31" s="22" t="str">
        <f>VLOOKUP(B31,'[1]LISTADO ATM'!$A$2:$B$822,2,0)</f>
        <v xml:space="preserve">ATM Oficina Jumbo (San Pedro) </v>
      </c>
      <c r="D31" s="15" t="s">
        <v>10</v>
      </c>
      <c r="E31" s="27">
        <v>3335903086</v>
      </c>
    </row>
    <row r="32" spans="1:5" ht="18" x14ac:dyDescent="0.25">
      <c r="A32" s="22" t="str">
        <f>VLOOKUP(B32,'[1]LISTADO ATM'!$A$2:$C$822,3,0)</f>
        <v>SUR</v>
      </c>
      <c r="B32" s="22">
        <v>751</v>
      </c>
      <c r="C32" s="22" t="str">
        <f>VLOOKUP(B32,'[1]LISTADO ATM'!$A$2:$B$822,2,0)</f>
        <v>ATM Eco Petroleo Camilo</v>
      </c>
      <c r="D32" s="15" t="s">
        <v>10</v>
      </c>
      <c r="E32" s="27">
        <v>3335903087</v>
      </c>
    </row>
    <row r="33" spans="1:5" ht="18" x14ac:dyDescent="0.25">
      <c r="A33" s="22" t="str">
        <f>VLOOKUP(B33,'[1]LISTADO ATM'!$A$2:$C$822,3,0)</f>
        <v>DISTRITO NACIONAL</v>
      </c>
      <c r="B33" s="22">
        <v>12</v>
      </c>
      <c r="C33" s="22" t="str">
        <f>VLOOKUP(B33,'[1]LISTADO ATM'!$A$2:$B$822,2,0)</f>
        <v xml:space="preserve">ATM Comercial Ganadera (San Isidro) </v>
      </c>
      <c r="D33" s="15" t="s">
        <v>10</v>
      </c>
      <c r="E33" s="27">
        <v>3335903088</v>
      </c>
    </row>
    <row r="34" spans="1:5" ht="18" x14ac:dyDescent="0.25">
      <c r="A34" s="22" t="str">
        <f>VLOOKUP(B34,'[1]LISTADO ATM'!$A$2:$C$822,3,0)</f>
        <v>NORTE</v>
      </c>
      <c r="B34" s="22">
        <v>757</v>
      </c>
      <c r="C34" s="22" t="str">
        <f>VLOOKUP(B34,'[1]LISTADO ATM'!$A$2:$B$822,2,0)</f>
        <v xml:space="preserve">ATM UNP Plaza Paseo (Santiago) </v>
      </c>
      <c r="D34" s="15" t="s">
        <v>10</v>
      </c>
      <c r="E34" s="27">
        <v>3335903089</v>
      </c>
    </row>
    <row r="35" spans="1:5" ht="18" x14ac:dyDescent="0.25">
      <c r="A35" s="22" t="str">
        <f>VLOOKUP(B35,'[1]LISTADO ATM'!$A$2:$C$822,3,0)</f>
        <v>ESTE</v>
      </c>
      <c r="B35" s="22">
        <v>427</v>
      </c>
      <c r="C35" s="22" t="str">
        <f>VLOOKUP(B35,'[1]LISTADO ATM'!$A$2:$B$822,2,0)</f>
        <v xml:space="preserve">ATM Almacenes Iberia (Hato Mayor) </v>
      </c>
      <c r="D35" s="15" t="s">
        <v>10</v>
      </c>
      <c r="E35" s="27">
        <v>3335903095</v>
      </c>
    </row>
    <row r="36" spans="1:5" ht="18" x14ac:dyDescent="0.25">
      <c r="A36" s="22" t="str">
        <f>VLOOKUP(B36,'[1]LISTADO ATM'!$A$2:$C$822,3,0)</f>
        <v>NORTE</v>
      </c>
      <c r="B36" s="22">
        <v>285</v>
      </c>
      <c r="C36" s="22" t="str">
        <f>VLOOKUP(B36,'[1]LISTADO ATM'!$A$2:$B$822,2,0)</f>
        <v xml:space="preserve">ATM Oficina Camino Real (Puerto Plata) </v>
      </c>
      <c r="D36" s="15" t="s">
        <v>10</v>
      </c>
      <c r="E36" s="27">
        <v>3335903099</v>
      </c>
    </row>
    <row r="37" spans="1:5" ht="18" x14ac:dyDescent="0.25">
      <c r="A37" s="22" t="str">
        <f>VLOOKUP(B37,'[1]LISTADO ATM'!$A$2:$C$822,3,0)</f>
        <v>NORTE</v>
      </c>
      <c r="B37" s="22">
        <v>594</v>
      </c>
      <c r="C37" s="22" t="str">
        <f>VLOOKUP(B37,'[1]LISTADO ATM'!$A$2:$B$822,2,0)</f>
        <v xml:space="preserve">ATM Plaza Venezuela II (Santiago) </v>
      </c>
      <c r="D37" s="15" t="s">
        <v>10</v>
      </c>
      <c r="E37" s="27">
        <v>3335903112</v>
      </c>
    </row>
    <row r="38" spans="1:5" ht="18" x14ac:dyDescent="0.25">
      <c r="A38" s="22" t="str">
        <f>VLOOKUP(B38,'[1]LISTADO ATM'!$A$2:$C$822,3,0)</f>
        <v>DISTRITO NACIONAL</v>
      </c>
      <c r="B38" s="22">
        <v>169</v>
      </c>
      <c r="C38" s="22" t="str">
        <f>VLOOKUP(B38,'[1]LISTADO ATM'!$A$2:$B$822,2,0)</f>
        <v xml:space="preserve">ATM Oficina Caonabo </v>
      </c>
      <c r="D38" s="15" t="s">
        <v>10</v>
      </c>
      <c r="E38" s="27">
        <v>3335903148</v>
      </c>
    </row>
    <row r="39" spans="1:5" ht="18" x14ac:dyDescent="0.25">
      <c r="A39" s="22" t="str">
        <f>VLOOKUP(B39,'[1]LISTADO ATM'!$A$2:$C$822,3,0)</f>
        <v>DISTRITO NACIONAL</v>
      </c>
      <c r="B39" s="22">
        <v>407</v>
      </c>
      <c r="C39" s="22" t="str">
        <f>VLOOKUP(B39,'[1]LISTADO ATM'!$A$2:$B$822,2,0)</f>
        <v xml:space="preserve">ATM Multicentro La Sirena Villa Mella </v>
      </c>
      <c r="D39" s="15" t="s">
        <v>10</v>
      </c>
      <c r="E39" s="27">
        <v>3335903149</v>
      </c>
    </row>
    <row r="40" spans="1:5" ht="18" x14ac:dyDescent="0.25">
      <c r="A40" s="22" t="str">
        <f>VLOOKUP(B40,'[1]LISTADO ATM'!$A$2:$C$822,3,0)</f>
        <v>DISTRITO NACIONAL</v>
      </c>
      <c r="B40" s="22">
        <v>629</v>
      </c>
      <c r="C40" s="22" t="str">
        <f>VLOOKUP(B40,'[1]LISTADO ATM'!$A$2:$B$822,2,0)</f>
        <v xml:space="preserve">ATM Oficina Americana Independencia I </v>
      </c>
      <c r="D40" s="15" t="s">
        <v>10</v>
      </c>
      <c r="E40" s="27">
        <v>3335903150</v>
      </c>
    </row>
    <row r="41" spans="1:5" ht="18" x14ac:dyDescent="0.25">
      <c r="A41" s="22" t="str">
        <f>VLOOKUP(B41,'[1]LISTADO ATM'!$A$2:$C$822,3,0)</f>
        <v>NORTE</v>
      </c>
      <c r="B41" s="22">
        <v>350</v>
      </c>
      <c r="C41" s="22" t="str">
        <f>VLOOKUP(B41,'[1]LISTADO ATM'!$A$2:$B$822,2,0)</f>
        <v xml:space="preserve">ATM Oficina Villa Tapia </v>
      </c>
      <c r="D41" s="15" t="s">
        <v>10</v>
      </c>
      <c r="E41" s="27">
        <v>3335903152</v>
      </c>
    </row>
    <row r="42" spans="1:5" ht="18" x14ac:dyDescent="0.25">
      <c r="A42" s="22" t="str">
        <f>VLOOKUP(B42,'[1]LISTADO ATM'!$A$2:$C$822,3,0)</f>
        <v>NORTE</v>
      </c>
      <c r="B42" s="22">
        <v>388</v>
      </c>
      <c r="C42" s="22" t="str">
        <f>VLOOKUP(B42,'[1]LISTADO ATM'!$A$2:$B$822,2,0)</f>
        <v xml:space="preserve">ATM Multicentro La Sirena Puerto Plata </v>
      </c>
      <c r="D42" s="15" t="s">
        <v>10</v>
      </c>
      <c r="E42" s="27">
        <v>3335903157</v>
      </c>
    </row>
    <row r="43" spans="1:5" ht="18" x14ac:dyDescent="0.25">
      <c r="A43" s="22" t="str">
        <f>VLOOKUP(B43,'[1]LISTADO ATM'!$A$2:$C$822,3,0)</f>
        <v>NORTE</v>
      </c>
      <c r="B43" s="22">
        <v>756</v>
      </c>
      <c r="C43" s="22" t="str">
        <f>VLOOKUP(B43,'[1]LISTADO ATM'!$A$2:$B$822,2,0)</f>
        <v xml:space="preserve">ATM UNP Villa La Mata (Cotuí) </v>
      </c>
      <c r="D43" s="15" t="s">
        <v>10</v>
      </c>
      <c r="E43" s="27">
        <v>3335903166</v>
      </c>
    </row>
    <row r="44" spans="1:5" ht="18" x14ac:dyDescent="0.25">
      <c r="A44" s="22" t="str">
        <f>VLOOKUP(B44,'[1]LISTADO ATM'!$A$2:$C$822,3,0)</f>
        <v>NORTE</v>
      </c>
      <c r="B44" s="22">
        <v>288</v>
      </c>
      <c r="C44" s="22" t="str">
        <f>VLOOKUP(B44,'[1]LISTADO ATM'!$A$2:$B$822,2,0)</f>
        <v xml:space="preserve">ATM Oficina Camino Real II (Puerto Plata) </v>
      </c>
      <c r="D44" s="15" t="s">
        <v>10</v>
      </c>
      <c r="E44" s="27">
        <v>3335903167</v>
      </c>
    </row>
    <row r="45" spans="1:5" ht="18" x14ac:dyDescent="0.25">
      <c r="A45" s="22" t="str">
        <f>VLOOKUP(B45,'[1]LISTADO ATM'!$A$2:$C$822,3,0)</f>
        <v>DISTRITO NACIONAL</v>
      </c>
      <c r="B45" s="22">
        <v>717</v>
      </c>
      <c r="C45" s="22" t="str">
        <f>VLOOKUP(B45,'[1]LISTADO ATM'!$A$2:$B$822,2,0)</f>
        <v xml:space="preserve">ATM Oficina Los Alcarrizos </v>
      </c>
      <c r="D45" s="15" t="s">
        <v>10</v>
      </c>
      <c r="E45" s="27">
        <v>3335903168</v>
      </c>
    </row>
    <row r="46" spans="1:5" ht="18" x14ac:dyDescent="0.25">
      <c r="A46" s="22" t="str">
        <f>VLOOKUP(B46,'[1]LISTADO ATM'!$A$2:$C$822,3,0)</f>
        <v>NORTE</v>
      </c>
      <c r="B46" s="22">
        <v>8</v>
      </c>
      <c r="C46" s="22" t="str">
        <f>VLOOKUP(B46,'[1]LISTADO ATM'!$A$2:$B$822,2,0)</f>
        <v>ATM Autoservicio Yaque</v>
      </c>
      <c r="D46" s="15" t="s">
        <v>10</v>
      </c>
      <c r="E46" s="27">
        <v>3335903174</v>
      </c>
    </row>
    <row r="47" spans="1:5" ht="18" x14ac:dyDescent="0.25">
      <c r="A47" s="22" t="str">
        <f>VLOOKUP(B47,'[1]LISTADO ATM'!$A$2:$C$822,3,0)</f>
        <v>NORTE</v>
      </c>
      <c r="B47" s="22">
        <v>538</v>
      </c>
      <c r="C47" s="22" t="str">
        <f>VLOOKUP(B47,'[1]LISTADO ATM'!$A$2:$B$822,2,0)</f>
        <v>ATM  Autoservicio San Fco. Macorís</v>
      </c>
      <c r="D47" s="15" t="s">
        <v>10</v>
      </c>
      <c r="E47" s="27">
        <v>3335903175</v>
      </c>
    </row>
    <row r="48" spans="1:5" ht="18" x14ac:dyDescent="0.25">
      <c r="A48" s="22" t="str">
        <f>VLOOKUP(B48,'[1]LISTADO ATM'!$A$2:$C$822,3,0)</f>
        <v>DISTRITO NACIONAL</v>
      </c>
      <c r="B48" s="22">
        <v>918</v>
      </c>
      <c r="C48" s="22" t="str">
        <f>VLOOKUP(B48,'[1]LISTADO ATM'!$A$2:$B$822,2,0)</f>
        <v xml:space="preserve">ATM S/M Liverpool de la Jacobo Majluta </v>
      </c>
      <c r="D48" s="15" t="s">
        <v>10</v>
      </c>
      <c r="E48" s="27">
        <v>3335903176</v>
      </c>
    </row>
    <row r="49" spans="1:5" ht="18" x14ac:dyDescent="0.25">
      <c r="A49" s="22" t="str">
        <f>VLOOKUP(B49,'[1]LISTADO ATM'!$A$2:$C$822,3,0)</f>
        <v>DISTRITO NACIONAL</v>
      </c>
      <c r="B49" s="22">
        <v>884</v>
      </c>
      <c r="C49" s="22" t="str">
        <f>VLOOKUP(B49,'[1]LISTADO ATM'!$A$2:$B$822,2,0)</f>
        <v xml:space="preserve">ATM UNP Olé Sabana Perdida </v>
      </c>
      <c r="D49" s="15" t="s">
        <v>10</v>
      </c>
      <c r="E49" s="27">
        <v>3335903182</v>
      </c>
    </row>
    <row r="50" spans="1:5" ht="18" x14ac:dyDescent="0.25">
      <c r="A50" s="22" t="str">
        <f>VLOOKUP(B50,'[1]LISTADO ATM'!$A$2:$C$822,3,0)</f>
        <v>DISTRITO NACIONAL</v>
      </c>
      <c r="B50" s="22">
        <v>600</v>
      </c>
      <c r="C50" s="22" t="str">
        <f>VLOOKUP(B50,'[1]LISTADO ATM'!$A$2:$B$822,2,0)</f>
        <v>ATM S/M Bravo Hipica</v>
      </c>
      <c r="D50" s="15" t="s">
        <v>10</v>
      </c>
      <c r="E50" s="27">
        <v>3335903184</v>
      </c>
    </row>
    <row r="51" spans="1:5" ht="18" x14ac:dyDescent="0.25">
      <c r="A51" s="22" t="e">
        <f>VLOOKUP(B51,'[1]LISTADO ATM'!$A$2:$C$822,3,0)</f>
        <v>#N/A</v>
      </c>
      <c r="B51" s="22"/>
      <c r="C51" s="22" t="e">
        <f>VLOOKUP(B51,'[1]LISTADO ATM'!$A$2:$B$822,2,0)</f>
        <v>#N/A</v>
      </c>
      <c r="D51" s="15" t="s">
        <v>10</v>
      </c>
      <c r="E51" s="27"/>
    </row>
    <row r="52" spans="1:5" ht="18" x14ac:dyDescent="0.25">
      <c r="A52" s="22" t="e">
        <f>VLOOKUP(B52,'[1]LISTADO ATM'!$A$2:$C$822,3,0)</f>
        <v>#N/A</v>
      </c>
      <c r="B52" s="22"/>
      <c r="C52" s="22" t="e">
        <f>VLOOKUP(B52,'[1]LISTADO ATM'!$A$2:$B$822,2,0)</f>
        <v>#N/A</v>
      </c>
      <c r="D52" s="15" t="s">
        <v>10</v>
      </c>
      <c r="E52" s="27"/>
    </row>
    <row r="53" spans="1:5" ht="18" x14ac:dyDescent="0.25">
      <c r="A53" s="22" t="e">
        <f>VLOOKUP(B53,'[1]LISTADO ATM'!$A$2:$C$822,3,0)</f>
        <v>#N/A</v>
      </c>
      <c r="B53" s="22"/>
      <c r="C53" s="22" t="e">
        <f>VLOOKUP(B53,'[1]LISTADO ATM'!$A$2:$B$822,2,0)</f>
        <v>#N/A</v>
      </c>
      <c r="D53" s="15" t="s">
        <v>10</v>
      </c>
      <c r="E53" s="27"/>
    </row>
    <row r="54" spans="1:5" ht="18" x14ac:dyDescent="0.25">
      <c r="A54" s="22" t="e">
        <f>VLOOKUP(B54,'[1]LISTADO ATM'!$A$2:$C$822,3,0)</f>
        <v>#N/A</v>
      </c>
      <c r="B54" s="22"/>
      <c r="C54" s="22" t="e">
        <f>VLOOKUP(B54,'[1]LISTADO ATM'!$A$2:$B$822,2,0)</f>
        <v>#N/A</v>
      </c>
      <c r="D54" s="15" t="s">
        <v>10</v>
      </c>
      <c r="E54" s="27"/>
    </row>
    <row r="55" spans="1:5" ht="18" x14ac:dyDescent="0.25">
      <c r="A55" s="22" t="e">
        <f>VLOOKUP(B55,'[1]LISTADO ATM'!$A$2:$C$822,3,0)</f>
        <v>#N/A</v>
      </c>
      <c r="B55" s="22"/>
      <c r="C55" s="22" t="e">
        <f>VLOOKUP(B55,'[1]LISTADO ATM'!$A$2:$B$822,2,0)</f>
        <v>#N/A</v>
      </c>
      <c r="D55" s="15" t="s">
        <v>10</v>
      </c>
      <c r="E55" s="27"/>
    </row>
    <row r="56" spans="1:5" ht="18" x14ac:dyDescent="0.25">
      <c r="A56" s="22" t="e">
        <f>VLOOKUP(B56,'[1]LISTADO ATM'!$A$2:$C$822,3,0)</f>
        <v>#N/A</v>
      </c>
      <c r="B56" s="22"/>
      <c r="C56" s="22" t="e">
        <f>VLOOKUP(B56,'[1]LISTADO ATM'!$A$2:$B$822,2,0)</f>
        <v>#N/A</v>
      </c>
      <c r="D56" s="15" t="s">
        <v>10</v>
      </c>
      <c r="E56" s="27"/>
    </row>
    <row r="57" spans="1:5" ht="18" x14ac:dyDescent="0.25">
      <c r="A57" s="22" t="e">
        <f>VLOOKUP(B57,'[1]LISTADO ATM'!$A$2:$C$822,3,0)</f>
        <v>#N/A</v>
      </c>
      <c r="B57" s="22"/>
      <c r="C57" s="22" t="e">
        <f>VLOOKUP(B57,'[1]LISTADO ATM'!$A$2:$B$822,2,0)</f>
        <v>#N/A</v>
      </c>
      <c r="D57" s="15" t="s">
        <v>10</v>
      </c>
      <c r="E57" s="27"/>
    </row>
    <row r="58" spans="1:5" ht="18" x14ac:dyDescent="0.25">
      <c r="A58" s="22" t="e">
        <f>VLOOKUP(B58,'[1]LISTADO ATM'!$A$2:$C$822,3,0)</f>
        <v>#N/A</v>
      </c>
      <c r="B58" s="22"/>
      <c r="C58" s="22" t="e">
        <f>VLOOKUP(B58,'[1]LISTADO ATM'!$A$2:$B$822,2,0)</f>
        <v>#N/A</v>
      </c>
      <c r="D58" s="15" t="s">
        <v>10</v>
      </c>
      <c r="E58" s="27"/>
    </row>
    <row r="59" spans="1:5" ht="18" x14ac:dyDescent="0.25">
      <c r="A59" s="22" t="e">
        <f>VLOOKUP(B59,'[1]LISTADO ATM'!$A$2:$C$822,3,0)</f>
        <v>#N/A</v>
      </c>
      <c r="B59" s="22"/>
      <c r="C59" s="22" t="e">
        <f>VLOOKUP(B59,'[1]LISTADO ATM'!$A$2:$B$822,2,0)</f>
        <v>#N/A</v>
      </c>
      <c r="D59" s="15" t="s">
        <v>10</v>
      </c>
      <c r="E59" s="27"/>
    </row>
    <row r="60" spans="1:5" ht="18" x14ac:dyDescent="0.25">
      <c r="A60" s="22" t="e">
        <f>VLOOKUP(B60,'[1]LISTADO ATM'!$A$2:$C$822,3,0)</f>
        <v>#N/A</v>
      </c>
      <c r="B60" s="22"/>
      <c r="C60" s="22" t="e">
        <f>VLOOKUP(B60,'[1]LISTADO ATM'!$A$2:$B$822,2,0)</f>
        <v>#N/A</v>
      </c>
      <c r="D60" s="15" t="s">
        <v>10</v>
      </c>
      <c r="E60" s="27"/>
    </row>
    <row r="61" spans="1:5" ht="18" x14ac:dyDescent="0.25">
      <c r="A61" s="22" t="e">
        <f>VLOOKUP(B61,'[1]LISTADO ATM'!$A$2:$C$822,3,0)</f>
        <v>#N/A</v>
      </c>
      <c r="B61" s="22"/>
      <c r="C61" s="22" t="e">
        <f>VLOOKUP(B61,'[1]LISTADO ATM'!$A$2:$B$822,2,0)</f>
        <v>#N/A</v>
      </c>
      <c r="D61" s="15" t="s">
        <v>10</v>
      </c>
      <c r="E61" s="27"/>
    </row>
    <row r="62" spans="1:5" ht="18" x14ac:dyDescent="0.25">
      <c r="A62" s="22" t="e">
        <f>VLOOKUP(B62,'[1]LISTADO ATM'!$A$2:$C$822,3,0)</f>
        <v>#N/A</v>
      </c>
      <c r="B62" s="22"/>
      <c r="C62" s="22" t="e">
        <f>VLOOKUP(B62,'[1]LISTADO ATM'!$A$2:$B$822,2,0)</f>
        <v>#N/A</v>
      </c>
      <c r="D62" s="15" t="s">
        <v>10</v>
      </c>
      <c r="E62" s="27"/>
    </row>
    <row r="63" spans="1:5" ht="18" x14ac:dyDescent="0.25">
      <c r="A63" s="22" t="e">
        <f>VLOOKUP(B63,'[1]LISTADO ATM'!$A$2:$C$822,3,0)</f>
        <v>#N/A</v>
      </c>
      <c r="B63" s="22"/>
      <c r="C63" s="22" t="e">
        <f>VLOOKUP(B63,'[1]LISTADO ATM'!$A$2:$B$822,2,0)</f>
        <v>#N/A</v>
      </c>
      <c r="D63" s="15" t="s">
        <v>10</v>
      </c>
      <c r="E63" s="27"/>
    </row>
    <row r="64" spans="1:5" ht="18" x14ac:dyDescent="0.25">
      <c r="A64" s="22" t="e">
        <f>VLOOKUP(B64,'[1]LISTADO ATM'!$A$2:$C$822,3,0)</f>
        <v>#N/A</v>
      </c>
      <c r="B64" s="22"/>
      <c r="C64" s="22" t="e">
        <f>VLOOKUP(B64,'[1]LISTADO ATM'!$A$2:$B$822,2,0)</f>
        <v>#N/A</v>
      </c>
      <c r="D64" s="15" t="s">
        <v>10</v>
      </c>
      <c r="E64" s="27"/>
    </row>
    <row r="65" spans="1:5" ht="18" x14ac:dyDescent="0.25">
      <c r="A65" s="22" t="e">
        <f>VLOOKUP(B65,'[1]LISTADO ATM'!$A$2:$C$822,3,0)</f>
        <v>#N/A</v>
      </c>
      <c r="B65" s="22"/>
      <c r="C65" s="22" t="e">
        <f>VLOOKUP(B65,'[1]LISTADO ATM'!$A$2:$B$822,2,0)</f>
        <v>#N/A</v>
      </c>
      <c r="D65" s="15" t="s">
        <v>10</v>
      </c>
      <c r="E65" s="27"/>
    </row>
    <row r="66" spans="1:5" ht="18.75" thickBot="1" x14ac:dyDescent="0.3">
      <c r="A66" s="26"/>
      <c r="B66" s="37">
        <f>COUNT(B19:B51)</f>
        <v>32</v>
      </c>
      <c r="C66" s="14"/>
      <c r="D66" s="14"/>
      <c r="E66" s="14"/>
    </row>
    <row r="67" spans="1:5" ht="15.75" thickBot="1" x14ac:dyDescent="0.3">
      <c r="B67" s="5"/>
      <c r="E67" s="5"/>
    </row>
    <row r="68" spans="1:5" ht="18.75" thickBot="1" x14ac:dyDescent="0.3">
      <c r="A68" s="40" t="s">
        <v>20</v>
      </c>
      <c r="B68" s="41"/>
      <c r="C68" s="41"/>
      <c r="D68" s="41"/>
      <c r="E68" s="42"/>
    </row>
    <row r="69" spans="1:5" ht="18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</row>
    <row r="70" spans="1:5" ht="18" x14ac:dyDescent="0.25">
      <c r="A70" s="19" t="str">
        <f>VLOOKUP(B70,'[1]LISTADO ATM'!$A$2:$C$822,3,0)</f>
        <v>DISTRITO NACIONAL</v>
      </c>
      <c r="B70" s="22">
        <v>708</v>
      </c>
      <c r="C70" s="25" t="str">
        <f>VLOOKUP(B70,'[1]LISTADO ATM'!$A$2:$B$822,2,0)</f>
        <v xml:space="preserve">ATM El Vestir De Hoy </v>
      </c>
      <c r="D70" s="22" t="s">
        <v>18</v>
      </c>
      <c r="E70" s="36">
        <v>3335901334</v>
      </c>
    </row>
    <row r="71" spans="1:5" ht="18" x14ac:dyDescent="0.25">
      <c r="A71" s="19" t="str">
        <f>VLOOKUP(B71,'[1]LISTADO ATM'!$A$2:$C$822,3,0)</f>
        <v>NORTE</v>
      </c>
      <c r="B71" s="22">
        <v>809</v>
      </c>
      <c r="C71" s="25" t="str">
        <f>VLOOKUP(B71,'[1]LISTADO ATM'!$A$2:$B$822,2,0)</f>
        <v>ATM Yoma (Cotuí)</v>
      </c>
      <c r="D71" s="22" t="s">
        <v>18</v>
      </c>
      <c r="E71" s="36">
        <v>3335901627</v>
      </c>
    </row>
    <row r="72" spans="1:5" ht="18" x14ac:dyDescent="0.25">
      <c r="A72" s="19" t="str">
        <f>VLOOKUP(B72,'[1]LISTADO ATM'!$A$2:$C$822,3,0)</f>
        <v>DISTRITO NACIONAL</v>
      </c>
      <c r="B72" s="22">
        <v>580</v>
      </c>
      <c r="C72" s="25" t="str">
        <f>VLOOKUP(B72,'[1]LISTADO ATM'!$A$2:$B$822,2,0)</f>
        <v xml:space="preserve">ATM Edificio Propagas </v>
      </c>
      <c r="D72" s="22" t="s">
        <v>18</v>
      </c>
      <c r="E72" s="36">
        <v>3335901765</v>
      </c>
    </row>
    <row r="73" spans="1:5" ht="18" x14ac:dyDescent="0.25">
      <c r="A73" s="19" t="str">
        <f>VLOOKUP(B73,'[1]LISTADO ATM'!$A$2:$C$822,3,0)</f>
        <v>SUR</v>
      </c>
      <c r="B73" s="22">
        <v>6</v>
      </c>
      <c r="C73" s="25" t="str">
        <f>VLOOKUP(B73,'[1]LISTADO ATM'!$A$2:$B$822,2,0)</f>
        <v xml:space="preserve">ATM Plaza WAO San Juan </v>
      </c>
      <c r="D73" s="22" t="s">
        <v>18</v>
      </c>
      <c r="E73" s="36">
        <v>3335901843</v>
      </c>
    </row>
    <row r="74" spans="1:5" ht="18" x14ac:dyDescent="0.25">
      <c r="A74" s="19" t="str">
        <f>VLOOKUP(B74,'[1]LISTADO ATM'!$A$2:$C$822,3,0)</f>
        <v>DISTRITO NACIONAL</v>
      </c>
      <c r="B74" s="22">
        <v>610</v>
      </c>
      <c r="C74" s="25" t="str">
        <f>VLOOKUP(B74,'[1]LISTADO ATM'!$A$2:$B$822,2,0)</f>
        <v xml:space="preserve">ATM EDEESTE </v>
      </c>
      <c r="D74" s="22" t="s">
        <v>18</v>
      </c>
      <c r="E74" s="36">
        <v>3335902555</v>
      </c>
    </row>
    <row r="75" spans="1:5" ht="18" x14ac:dyDescent="0.25">
      <c r="A75" s="19" t="str">
        <f>VLOOKUP(B75,'[1]LISTADO ATM'!$A$2:$C$822,3,0)</f>
        <v>SUR</v>
      </c>
      <c r="B75" s="22">
        <v>825</v>
      </c>
      <c r="C75" s="25" t="str">
        <f>VLOOKUP(B75,'[1]LISTADO ATM'!$A$2:$B$822,2,0)</f>
        <v xml:space="preserve">ATM Estacion Eco Cibeles (Las Matas de Farfán) </v>
      </c>
      <c r="D75" s="22" t="s">
        <v>18</v>
      </c>
      <c r="E75" s="36" t="s">
        <v>28</v>
      </c>
    </row>
    <row r="76" spans="1:5" ht="18" x14ac:dyDescent="0.25">
      <c r="A76" s="19" t="str">
        <f>VLOOKUP(B76,'[1]LISTADO ATM'!$A$2:$C$822,3,0)</f>
        <v>DISTRITO NACIONAL</v>
      </c>
      <c r="B76" s="22">
        <v>578</v>
      </c>
      <c r="C76" s="25" t="str">
        <f>VLOOKUP(B76,'[1]LISTADO ATM'!$A$2:$B$822,2,0)</f>
        <v xml:space="preserve">ATM Procuraduría General de la República </v>
      </c>
      <c r="D76" s="22" t="s">
        <v>18</v>
      </c>
      <c r="E76" s="36" t="s">
        <v>29</v>
      </c>
    </row>
    <row r="77" spans="1:5" ht="18" x14ac:dyDescent="0.25">
      <c r="A77" s="19" t="str">
        <f>VLOOKUP(B77,'[1]LISTADO ATM'!$A$2:$C$822,3,0)</f>
        <v>DISTRITO NACIONAL</v>
      </c>
      <c r="B77" s="22">
        <v>678</v>
      </c>
      <c r="C77" s="25" t="str">
        <f>VLOOKUP(B77,'[1]LISTADO ATM'!$A$2:$B$822,2,0)</f>
        <v>ATM Eco Petroleo San Isidro</v>
      </c>
      <c r="D77" s="22" t="s">
        <v>18</v>
      </c>
      <c r="E77" s="36" t="s">
        <v>30</v>
      </c>
    </row>
    <row r="78" spans="1:5" ht="18" x14ac:dyDescent="0.25">
      <c r="A78" s="19" t="str">
        <f>VLOOKUP(B78,'[1]LISTADO ATM'!$A$2:$C$822,3,0)</f>
        <v>DISTRITO NACIONAL</v>
      </c>
      <c r="B78" s="22">
        <v>43</v>
      </c>
      <c r="C78" s="25" t="str">
        <f>VLOOKUP(B78,'[1]LISTADO ATM'!$A$2:$B$822,2,0)</f>
        <v xml:space="preserve">ATM Zona Franca San Isidro </v>
      </c>
      <c r="D78" s="22" t="s">
        <v>18</v>
      </c>
      <c r="E78" s="36" t="s">
        <v>31</v>
      </c>
    </row>
    <row r="79" spans="1:5" ht="18" x14ac:dyDescent="0.25">
      <c r="A79" s="19" t="str">
        <f>VLOOKUP(B79,'[1]LISTADO ATM'!$A$2:$C$822,3,0)</f>
        <v>NORTE</v>
      </c>
      <c r="B79" s="22">
        <v>291</v>
      </c>
      <c r="C79" s="25" t="str">
        <f>VLOOKUP(B79,'[1]LISTADO ATM'!$A$2:$B$822,2,0)</f>
        <v xml:space="preserve">ATM S/M Jumbo Las Colinas </v>
      </c>
      <c r="D79" s="22" t="s">
        <v>18</v>
      </c>
      <c r="E79" s="36" t="s">
        <v>32</v>
      </c>
    </row>
    <row r="80" spans="1:5" ht="18" x14ac:dyDescent="0.25">
      <c r="A80" s="19" t="str">
        <f>VLOOKUP(B80,'[1]LISTADO ATM'!$A$2:$C$822,3,0)</f>
        <v>DISTRITO NACIONAL</v>
      </c>
      <c r="B80" s="22">
        <v>684</v>
      </c>
      <c r="C80" s="25" t="str">
        <f>VLOOKUP(B80,'[1]LISTADO ATM'!$A$2:$B$822,2,0)</f>
        <v>ATM Estación Texaco Prolongación 27 Febrero</v>
      </c>
      <c r="D80" s="22" t="s">
        <v>18</v>
      </c>
      <c r="E80" s="36" t="s">
        <v>33</v>
      </c>
    </row>
    <row r="81" spans="1:5" ht="18" x14ac:dyDescent="0.25">
      <c r="A81" s="19" t="str">
        <f>VLOOKUP(B81,'[1]LISTADO ATM'!$A$2:$C$822,3,0)</f>
        <v>DISTRITO NACIONAL</v>
      </c>
      <c r="B81" s="22">
        <v>755</v>
      </c>
      <c r="C81" s="25" t="str">
        <f>VLOOKUP(B81,'[1]LISTADO ATM'!$A$2:$B$822,2,0)</f>
        <v xml:space="preserve">ATM Oficina Galería del Este (Plaza) </v>
      </c>
      <c r="D81" s="22" t="s">
        <v>18</v>
      </c>
      <c r="E81" s="36" t="s">
        <v>34</v>
      </c>
    </row>
    <row r="82" spans="1:5" ht="18" x14ac:dyDescent="0.25">
      <c r="A82" s="19" t="str">
        <f>VLOOKUP(B82,'[1]LISTADO ATM'!$A$2:$C$822,3,0)</f>
        <v>DISTRITO NACIONAL</v>
      </c>
      <c r="B82" s="22">
        <v>719</v>
      </c>
      <c r="C82" s="25" t="str">
        <f>VLOOKUP(B82,'[1]LISTADO ATM'!$A$2:$B$822,2,0)</f>
        <v xml:space="preserve">ATM Ayuntamiento Municipal San Luís </v>
      </c>
      <c r="D82" s="22" t="s">
        <v>18</v>
      </c>
      <c r="E82" s="36" t="s">
        <v>35</v>
      </c>
    </row>
    <row r="83" spans="1:5" ht="18" x14ac:dyDescent="0.25">
      <c r="A83" s="19" t="str">
        <f>VLOOKUP(B83,'[1]LISTADO ATM'!$A$2:$C$822,3,0)</f>
        <v>DISTRITO NACIONAL</v>
      </c>
      <c r="B83" s="22">
        <v>547</v>
      </c>
      <c r="C83" s="25" t="str">
        <f>VLOOKUP(B83,'[1]LISTADO ATM'!$A$2:$B$822,2,0)</f>
        <v xml:space="preserve">ATM Plaza Lama Herrera </v>
      </c>
      <c r="D83" s="22" t="s">
        <v>18</v>
      </c>
      <c r="E83" s="36" t="s">
        <v>36</v>
      </c>
    </row>
    <row r="84" spans="1:5" ht="18" x14ac:dyDescent="0.25">
      <c r="A84" s="19" t="str">
        <f>VLOOKUP(B84,'[1]LISTADO ATM'!$A$2:$C$822,3,0)</f>
        <v>NORTE</v>
      </c>
      <c r="B84" s="22">
        <v>290</v>
      </c>
      <c r="C84" s="25" t="str">
        <f>VLOOKUP(B84,'[1]LISTADO ATM'!$A$2:$B$822,2,0)</f>
        <v xml:space="preserve">ATM Oficina San Francisco de Macorís </v>
      </c>
      <c r="D84" s="22" t="s">
        <v>18</v>
      </c>
      <c r="E84" s="36" t="s">
        <v>37</v>
      </c>
    </row>
    <row r="85" spans="1:5" ht="18" x14ac:dyDescent="0.25">
      <c r="A85" s="19" t="str">
        <f>VLOOKUP(B85,'[1]LISTADO ATM'!$A$2:$C$822,3,0)</f>
        <v>DISTRITO NACIONAL</v>
      </c>
      <c r="B85" s="22">
        <v>971</v>
      </c>
      <c r="C85" s="25" t="str">
        <f>VLOOKUP(B85,'[1]LISTADO ATM'!$A$2:$B$822,2,0)</f>
        <v xml:space="preserve">ATM Club Banreservas I </v>
      </c>
      <c r="D85" s="22" t="s">
        <v>18</v>
      </c>
      <c r="E85" s="36" t="s">
        <v>38</v>
      </c>
    </row>
    <row r="86" spans="1:5" ht="18" x14ac:dyDescent="0.25">
      <c r="A86" s="19" t="str">
        <f>VLOOKUP(B86,'[1]LISTADO ATM'!$A$2:$C$822,3,0)</f>
        <v>DISTRITO NACIONAL</v>
      </c>
      <c r="B86" s="22">
        <v>938</v>
      </c>
      <c r="C86" s="25" t="str">
        <f>VLOOKUP(B86,'[1]LISTADO ATM'!$A$2:$B$822,2,0)</f>
        <v xml:space="preserve">ATM Autobanco Oficina Filadelfia Plaza </v>
      </c>
      <c r="D86" s="22" t="s">
        <v>18</v>
      </c>
      <c r="E86" s="36" t="s">
        <v>39</v>
      </c>
    </row>
    <row r="87" spans="1:5" ht="18" x14ac:dyDescent="0.25">
      <c r="A87" s="19" t="str">
        <f>VLOOKUP(B87,'[1]LISTADO ATM'!$A$2:$C$822,3,0)</f>
        <v>DISTRITO NACIONAL</v>
      </c>
      <c r="B87" s="22">
        <v>125</v>
      </c>
      <c r="C87" s="25" t="str">
        <f>VLOOKUP(B87,'[1]LISTADO ATM'!$A$2:$B$822,2,0)</f>
        <v xml:space="preserve">ATM Dirección General de Aduanas II </v>
      </c>
      <c r="D87" s="22" t="s">
        <v>18</v>
      </c>
      <c r="E87" s="36" t="s">
        <v>40</v>
      </c>
    </row>
    <row r="88" spans="1:5" ht="18" x14ac:dyDescent="0.25">
      <c r="A88" s="19" t="str">
        <f>VLOOKUP(B88,'[1]LISTADO ATM'!$A$2:$C$822,3,0)</f>
        <v>DISTRITO NACIONAL</v>
      </c>
      <c r="B88" s="22">
        <v>232</v>
      </c>
      <c r="C88" s="25" t="str">
        <f>VLOOKUP(B88,'[1]LISTADO ATM'!$A$2:$B$822,2,0)</f>
        <v xml:space="preserve">ATM S/M Nacional Charles de Gaulle </v>
      </c>
      <c r="D88" s="22" t="s">
        <v>18</v>
      </c>
      <c r="E88" s="36" t="s">
        <v>41</v>
      </c>
    </row>
    <row r="89" spans="1:5" ht="18" x14ac:dyDescent="0.25">
      <c r="A89" s="19" t="e">
        <f>VLOOKUP(B89,'[1]LISTADO ATM'!$A$2:$C$822,3,0)</f>
        <v>#N/A</v>
      </c>
      <c r="B89" s="22"/>
      <c r="C89" s="25" t="e">
        <f>VLOOKUP(B89,'[1]LISTADO ATM'!$A$2:$B$822,2,0)</f>
        <v>#N/A</v>
      </c>
      <c r="D89" s="22" t="s">
        <v>18</v>
      </c>
      <c r="E89" s="36"/>
    </row>
    <row r="90" spans="1:5" ht="18.75" thickBot="1" x14ac:dyDescent="0.3">
      <c r="A90" s="26" t="s">
        <v>11</v>
      </c>
      <c r="B90" s="37">
        <f>COUNT(B70:B89)</f>
        <v>19</v>
      </c>
      <c r="C90" s="14"/>
      <c r="D90" s="14"/>
      <c r="E90" s="14"/>
    </row>
    <row r="91" spans="1:5" ht="15.75" thickBot="1" x14ac:dyDescent="0.3">
      <c r="B91" s="5"/>
      <c r="E91" s="5"/>
    </row>
    <row r="92" spans="1:5" ht="18" x14ac:dyDescent="0.25">
      <c r="A92" s="43" t="s">
        <v>13</v>
      </c>
      <c r="B92" s="44"/>
      <c r="C92" s="44"/>
      <c r="D92" s="44"/>
      <c r="E92" s="45"/>
    </row>
    <row r="93" spans="1:5" ht="18" x14ac:dyDescent="0.25">
      <c r="A93" s="2" t="s">
        <v>5</v>
      </c>
      <c r="B93" s="2" t="s">
        <v>6</v>
      </c>
      <c r="C93" s="4" t="s">
        <v>7</v>
      </c>
      <c r="D93" s="18" t="s">
        <v>8</v>
      </c>
      <c r="E93" s="18" t="s">
        <v>9</v>
      </c>
    </row>
    <row r="94" spans="1:5" ht="17.25" customHeight="1" x14ac:dyDescent="0.25">
      <c r="A94" s="19" t="str">
        <f>VLOOKUP(B94,'[1]LISTADO ATM'!$A$2:$C$822,3,0)</f>
        <v>ESTE</v>
      </c>
      <c r="B94" s="22">
        <v>211</v>
      </c>
      <c r="C94" s="25" t="str">
        <f>VLOOKUP(B94,'[1]LISTADO ATM'!$A$2:$B$822,2,0)</f>
        <v xml:space="preserve">ATM Oficina La Romana I </v>
      </c>
      <c r="D94" s="28" t="s">
        <v>23</v>
      </c>
      <c r="E94" s="25">
        <v>3335903133</v>
      </c>
    </row>
    <row r="95" spans="1:5" ht="17.25" customHeight="1" x14ac:dyDescent="0.25">
      <c r="A95" s="19" t="str">
        <f>VLOOKUP(B95,'[1]LISTADO ATM'!$A$2:$C$822,3,0)</f>
        <v>DISTRITO NACIONAL</v>
      </c>
      <c r="B95" s="22">
        <v>70</v>
      </c>
      <c r="C95" s="25" t="str">
        <f>VLOOKUP(B95,'[1]LISTADO ATM'!$A$2:$B$822,2,0)</f>
        <v xml:space="preserve">ATM Autoservicio Plaza Lama Zona Oriental </v>
      </c>
      <c r="D95" s="28" t="s">
        <v>23</v>
      </c>
      <c r="E95" s="25">
        <v>3335902692</v>
      </c>
    </row>
    <row r="96" spans="1:5" ht="17.25" customHeight="1" x14ac:dyDescent="0.25">
      <c r="A96" s="19" t="str">
        <f>VLOOKUP(B96,'[1]LISTADO ATM'!$A$2:$C$822,3,0)</f>
        <v>ESTE</v>
      </c>
      <c r="B96" s="22">
        <v>399</v>
      </c>
      <c r="C96" s="25" t="str">
        <f>VLOOKUP(B96,'[1]LISTADO ATM'!$A$2:$B$822,2,0)</f>
        <v xml:space="preserve">ATM Oficina La Romana II </v>
      </c>
      <c r="D96" s="28" t="s">
        <v>23</v>
      </c>
      <c r="E96" s="25">
        <v>3335903134</v>
      </c>
    </row>
    <row r="97" spans="1:5" ht="17.25" customHeight="1" x14ac:dyDescent="0.25">
      <c r="A97" s="19" t="str">
        <f>VLOOKUP(B97,'[1]LISTADO ATM'!$A$2:$C$822,3,0)</f>
        <v>NORTE</v>
      </c>
      <c r="B97" s="22">
        <v>277</v>
      </c>
      <c r="C97" s="25" t="str">
        <f>VLOOKUP(B97,'[1]LISTADO ATM'!$A$2:$B$822,2,0)</f>
        <v xml:space="preserve">ATM Oficina Duarte (Santiago) </v>
      </c>
      <c r="D97" s="28" t="s">
        <v>23</v>
      </c>
      <c r="E97" s="25">
        <v>3335903139</v>
      </c>
    </row>
    <row r="98" spans="1:5" ht="17.25" customHeight="1" x14ac:dyDescent="0.25">
      <c r="A98" s="19" t="str">
        <f>VLOOKUP(B98,'[1]LISTADO ATM'!$A$2:$C$822,3,0)</f>
        <v>DISTRITO NACIONAL</v>
      </c>
      <c r="B98" s="22">
        <v>818</v>
      </c>
      <c r="C98" s="25" t="str">
        <f>VLOOKUP(B98,'[1]LISTADO ATM'!$A$2:$B$822,2,0)</f>
        <v xml:space="preserve">ATM Juridicción Inmobiliaria </v>
      </c>
      <c r="D98" s="28" t="s">
        <v>23</v>
      </c>
      <c r="E98" s="25" t="s">
        <v>24</v>
      </c>
    </row>
    <row r="99" spans="1:5" ht="17.25" customHeight="1" x14ac:dyDescent="0.25">
      <c r="A99" s="19" t="str">
        <f>VLOOKUP(B99,'[1]LISTADO ATM'!$A$2:$C$822,3,0)</f>
        <v>DISTRITO NACIONAL</v>
      </c>
      <c r="B99" s="22">
        <v>87</v>
      </c>
      <c r="C99" s="25" t="str">
        <f>VLOOKUP(B99,'[1]LISTADO ATM'!$A$2:$B$822,2,0)</f>
        <v xml:space="preserve">ATM Autoservicio Sarasota </v>
      </c>
      <c r="D99" s="28" t="s">
        <v>23</v>
      </c>
      <c r="E99" s="25">
        <v>3335903190</v>
      </c>
    </row>
    <row r="100" spans="1:5" ht="17.25" customHeight="1" thickBot="1" x14ac:dyDescent="0.3">
      <c r="A100" s="19" t="str">
        <f>VLOOKUP(B100,'[1]LISTADO ATM'!$A$2:$C$822,3,0)</f>
        <v>NORTE</v>
      </c>
      <c r="B100" s="22">
        <v>304</v>
      </c>
      <c r="C100" s="25" t="str">
        <f>VLOOKUP(B100,'[1]LISTADO ATM'!$A$2:$B$822,2,0)</f>
        <v xml:space="preserve">ATM Multicentro La Sirena Estrella Sadhala </v>
      </c>
      <c r="D100" s="28" t="s">
        <v>21</v>
      </c>
      <c r="E100" s="25" t="s">
        <v>25</v>
      </c>
    </row>
    <row r="101" spans="1:5" ht="17.25" customHeight="1" thickBot="1" x14ac:dyDescent="0.3">
      <c r="A101" s="3" t="s">
        <v>11</v>
      </c>
      <c r="B101" s="39">
        <f>COUNT(B94:B100)</f>
        <v>7</v>
      </c>
      <c r="C101" s="14"/>
      <c r="D101" s="17"/>
      <c r="E101" s="17"/>
    </row>
    <row r="102" spans="1:5" ht="17.25" customHeight="1" thickBot="1" x14ac:dyDescent="0.3">
      <c r="B102" s="5"/>
      <c r="E102" s="5"/>
    </row>
    <row r="103" spans="1:5" ht="18.75" thickBot="1" x14ac:dyDescent="0.3">
      <c r="A103" s="62" t="s">
        <v>12</v>
      </c>
      <c r="B103" s="63"/>
      <c r="C103" t="s">
        <v>17</v>
      </c>
      <c r="D103" s="5"/>
      <c r="E103" s="5"/>
    </row>
    <row r="104" spans="1:5" ht="18.75" thickBot="1" x14ac:dyDescent="0.3">
      <c r="A104" s="64">
        <f>+B66+B90+B101</f>
        <v>58</v>
      </c>
      <c r="B104" s="65"/>
    </row>
    <row r="105" spans="1:5" ht="15.75" thickBot="1" x14ac:dyDescent="0.3">
      <c r="B105" s="5"/>
      <c r="E105" s="5"/>
    </row>
    <row r="106" spans="1:5" ht="18.75" thickBot="1" x14ac:dyDescent="0.3">
      <c r="A106" s="40" t="s">
        <v>15</v>
      </c>
      <c r="B106" s="41"/>
      <c r="C106" s="41"/>
      <c r="D106" s="41"/>
      <c r="E106" s="42"/>
    </row>
    <row r="107" spans="1:5" ht="17.25" customHeight="1" x14ac:dyDescent="0.25">
      <c r="A107" s="6" t="s">
        <v>5</v>
      </c>
      <c r="B107" s="6" t="s">
        <v>6</v>
      </c>
      <c r="C107" s="4" t="s">
        <v>7</v>
      </c>
      <c r="D107" s="60" t="s">
        <v>8</v>
      </c>
      <c r="E107" s="61"/>
    </row>
    <row r="108" spans="1:5" ht="18" x14ac:dyDescent="0.25">
      <c r="A108" s="22" t="str">
        <f>VLOOKUP(B108,'[1]LISTADO ATM'!$A$2:$C$822,3,0)</f>
        <v>DISTRITO NACIONAL</v>
      </c>
      <c r="B108" s="22">
        <v>227</v>
      </c>
      <c r="C108" s="22" t="str">
        <f>VLOOKUP(B108,'[1]LISTADO ATM'!$A$2:$B$822,2,0)</f>
        <v xml:space="preserve">ATM S/M Bravo Av. Enriquillo </v>
      </c>
      <c r="D108" s="58" t="s">
        <v>27</v>
      </c>
      <c r="E108" s="59"/>
    </row>
    <row r="109" spans="1:5" ht="18" x14ac:dyDescent="0.25">
      <c r="A109" s="22" t="str">
        <f>VLOOKUP(B109,'[1]LISTADO ATM'!$A$2:$C$822,3,0)</f>
        <v>DISTRITO NACIONAL</v>
      </c>
      <c r="B109" s="22">
        <v>577</v>
      </c>
      <c r="C109" s="22" t="str">
        <f>VLOOKUP(B109,'[1]LISTADO ATM'!$A$2:$B$822,2,0)</f>
        <v xml:space="preserve">ATM Olé Ave. Duarte </v>
      </c>
      <c r="D109" s="58" t="s">
        <v>26</v>
      </c>
      <c r="E109" s="59"/>
    </row>
    <row r="110" spans="1:5" ht="18" x14ac:dyDescent="0.25">
      <c r="A110" s="22" t="str">
        <f>VLOOKUP(B110,'[1]LISTADO ATM'!$A$2:$C$822,3,0)</f>
        <v>SUR</v>
      </c>
      <c r="B110" s="22">
        <v>766</v>
      </c>
      <c r="C110" s="22" t="str">
        <f>VLOOKUP(B110,'[1]LISTADO ATM'!$A$2:$B$822,2,0)</f>
        <v xml:space="preserve">ATM Oficina Azua II </v>
      </c>
      <c r="D110" s="58" t="s">
        <v>27</v>
      </c>
      <c r="E110" s="59"/>
    </row>
    <row r="111" spans="1:5" ht="18" x14ac:dyDescent="0.25">
      <c r="A111" s="22" t="str">
        <f>VLOOKUP(B111,'[1]LISTADO ATM'!$A$2:$C$822,3,0)</f>
        <v>SUR</v>
      </c>
      <c r="B111" s="22">
        <v>765</v>
      </c>
      <c r="C111" s="22" t="str">
        <f>VLOOKUP(B111,'[1]LISTADO ATM'!$A$2:$B$822,2,0)</f>
        <v xml:space="preserve">ATM Oficina Azua I </v>
      </c>
      <c r="D111" s="58" t="s">
        <v>27</v>
      </c>
      <c r="E111" s="59"/>
    </row>
    <row r="112" spans="1:5" ht="18" x14ac:dyDescent="0.25">
      <c r="A112" s="22" t="str">
        <f>VLOOKUP(B112,'[1]LISTADO ATM'!$A$2:$C$822,3,0)</f>
        <v>DISTRITO NACIONAL</v>
      </c>
      <c r="B112" s="22">
        <v>658</v>
      </c>
      <c r="C112" s="22" t="str">
        <f>VLOOKUP(B112,'[1]LISTADO ATM'!$A$2:$B$822,2,0)</f>
        <v>ATM Cámara de Cuentas</v>
      </c>
      <c r="D112" s="58" t="s">
        <v>26</v>
      </c>
      <c r="E112" s="59"/>
    </row>
    <row r="113" spans="1:5" ht="18" x14ac:dyDescent="0.25">
      <c r="A113" s="22" t="str">
        <f>VLOOKUP(B113,'[1]LISTADO ATM'!$A$2:$C$822,3,0)</f>
        <v>ESTE</v>
      </c>
      <c r="B113" s="22">
        <v>293</v>
      </c>
      <c r="C113" s="22" t="str">
        <f>VLOOKUP(B113,'[1]LISTADO ATM'!$A$2:$B$822,2,0)</f>
        <v xml:space="preserve">ATM S/M Nueva Visión (San Pedro) </v>
      </c>
      <c r="D113" s="58" t="s">
        <v>27</v>
      </c>
      <c r="E113" s="59"/>
    </row>
    <row r="114" spans="1:5" ht="18" x14ac:dyDescent="0.25">
      <c r="A114" s="22" t="str">
        <f>VLOOKUP(B114,'[1]LISTADO ATM'!$A$2:$C$822,3,0)</f>
        <v>NORTE</v>
      </c>
      <c r="B114" s="22">
        <v>351</v>
      </c>
      <c r="C114" s="22" t="str">
        <f>VLOOKUP(B114,'[1]LISTADO ATM'!$A$2:$B$822,2,0)</f>
        <v xml:space="preserve">ATM S/M José Luís (Puerto Plata) </v>
      </c>
      <c r="D114" s="58" t="s">
        <v>26</v>
      </c>
      <c r="E114" s="59"/>
    </row>
    <row r="115" spans="1:5" ht="18" x14ac:dyDescent="0.25">
      <c r="A115" s="22" t="str">
        <f>VLOOKUP(B115,'[1]LISTADO ATM'!$A$2:$C$822,3,0)</f>
        <v>NORTE</v>
      </c>
      <c r="B115" s="22">
        <v>910</v>
      </c>
      <c r="C115" s="22" t="str">
        <f>VLOOKUP(B115,'[1]LISTADO ATM'!$A$2:$B$822,2,0)</f>
        <v xml:space="preserve">ATM Oficina El Sol II (Santiago) </v>
      </c>
      <c r="D115" s="58" t="s">
        <v>27</v>
      </c>
      <c r="E115" s="59"/>
    </row>
    <row r="116" spans="1:5" ht="18" x14ac:dyDescent="0.25">
      <c r="A116" s="22" t="str">
        <f>VLOOKUP(B116,'[1]LISTADO ATM'!$A$2:$C$822,3,0)</f>
        <v>NORTE</v>
      </c>
      <c r="B116" s="22">
        <v>853</v>
      </c>
      <c r="C116" s="22" t="str">
        <f>VLOOKUP(B116,'[1]LISTADO ATM'!$A$2:$B$822,2,0)</f>
        <v xml:space="preserve">ATM Inversiones JF Group (Shell Canabacoa) </v>
      </c>
      <c r="D116" s="58" t="s">
        <v>27</v>
      </c>
      <c r="E116" s="59"/>
    </row>
    <row r="117" spans="1:5" ht="18" x14ac:dyDescent="0.25">
      <c r="A117" s="22" t="str">
        <f>VLOOKUP(B117,'[1]LISTADO ATM'!$A$2:$C$822,3,0)</f>
        <v>DISTRITO NACIONAL</v>
      </c>
      <c r="B117" s="22">
        <v>655</v>
      </c>
      <c r="C117" s="22" t="str">
        <f>VLOOKUP(B117,'[1]LISTADO ATM'!$A$2:$B$822,2,0)</f>
        <v>ATM Farmacia Sandra</v>
      </c>
      <c r="D117" s="58" t="s">
        <v>26</v>
      </c>
      <c r="E117" s="59"/>
    </row>
    <row r="118" spans="1:5" ht="18" x14ac:dyDescent="0.25">
      <c r="A118" s="22" t="str">
        <f>VLOOKUP(B118,'[1]LISTADO ATM'!$A$2:$C$822,3,0)</f>
        <v>DISTRITO NACIONAL</v>
      </c>
      <c r="B118" s="22">
        <v>834</v>
      </c>
      <c r="C118" s="22" t="str">
        <f>VLOOKUP(B118,'[1]LISTADO ATM'!$A$2:$B$822,2,0)</f>
        <v xml:space="preserve">ATM Centro Médico Moderno </v>
      </c>
      <c r="D118" s="58" t="s">
        <v>27</v>
      </c>
      <c r="E118" s="59"/>
    </row>
    <row r="119" spans="1:5" ht="18" x14ac:dyDescent="0.25">
      <c r="A119" s="22" t="str">
        <f>VLOOKUP(B119,'[1]LISTADO ATM'!$A$2:$C$822,3,0)</f>
        <v>DISTRITO NACIONAL</v>
      </c>
      <c r="B119" s="22">
        <v>224</v>
      </c>
      <c r="C119" s="22" t="str">
        <f>VLOOKUP(B119,'[1]LISTADO ATM'!$A$2:$B$822,2,0)</f>
        <v xml:space="preserve">ATM S/M Nacional El Millón (Núñez de Cáceres) </v>
      </c>
      <c r="D119" s="58" t="s">
        <v>27</v>
      </c>
      <c r="E119" s="59"/>
    </row>
    <row r="120" spans="1:5" ht="18" x14ac:dyDescent="0.25">
      <c r="A120" s="22" t="str">
        <f>VLOOKUP(B120,'[1]LISTADO ATM'!$A$2:$C$822,3,0)</f>
        <v>DISTRITO NACIONAL</v>
      </c>
      <c r="B120" s="22">
        <v>583</v>
      </c>
      <c r="C120" s="22" t="str">
        <f>VLOOKUP(B120,'[1]LISTADO ATM'!$A$2:$B$822,2,0)</f>
        <v xml:space="preserve">ATM Ministerio Fuerzas Armadas I </v>
      </c>
      <c r="D120" s="58" t="s">
        <v>26</v>
      </c>
      <c r="E120" s="59"/>
    </row>
    <row r="121" spans="1:5" ht="18" x14ac:dyDescent="0.25">
      <c r="A121" s="22" t="str">
        <f>VLOOKUP(B121,'[1]LISTADO ATM'!$A$2:$C$822,3,0)</f>
        <v>DISTRITO NACIONAL</v>
      </c>
      <c r="B121" s="22">
        <v>180</v>
      </c>
      <c r="C121" s="22" t="str">
        <f>VLOOKUP(B121,'[1]LISTADO ATM'!$A$2:$B$822,2,0)</f>
        <v xml:space="preserve">ATM Megacentro II </v>
      </c>
      <c r="D121" s="58" t="s">
        <v>27</v>
      </c>
      <c r="E121" s="59"/>
    </row>
    <row r="122" spans="1:5" ht="18" x14ac:dyDescent="0.25">
      <c r="A122" s="22" t="str">
        <f>VLOOKUP(B122,'[1]LISTADO ATM'!$A$2:$C$822,3,0)</f>
        <v>NORTE</v>
      </c>
      <c r="B122" s="22">
        <v>877</v>
      </c>
      <c r="C122" s="22" t="str">
        <f>VLOOKUP(B122,'[1]LISTADO ATM'!$A$2:$B$822,2,0)</f>
        <v xml:space="preserve">ATM Estación Los Samanes (Ranchito, La Vega) </v>
      </c>
      <c r="D122" s="58" t="s">
        <v>26</v>
      </c>
      <c r="E122" s="59"/>
    </row>
    <row r="123" spans="1:5" ht="18" x14ac:dyDescent="0.25">
      <c r="A123" s="19" t="s">
        <v>42</v>
      </c>
      <c r="B123" s="22">
        <v>368</v>
      </c>
      <c r="C123" s="22" t="s">
        <v>43</v>
      </c>
      <c r="D123" s="58" t="s">
        <v>27</v>
      </c>
      <c r="E123" s="59"/>
    </row>
    <row r="124" spans="1:5" ht="18" x14ac:dyDescent="0.25">
      <c r="A124" s="22" t="str">
        <f>VLOOKUP(B124,'[1]LISTADO ATM'!$A$2:$C$822,3,0)</f>
        <v>DISTRITO NACIONAL</v>
      </c>
      <c r="B124" s="22">
        <v>655</v>
      </c>
      <c r="C124" s="22" t="str">
        <f>VLOOKUP(B124,'[1]LISTADO ATM'!$A$2:$B$822,2,0)</f>
        <v>ATM Farmacia Sandra</v>
      </c>
      <c r="D124" s="58" t="s">
        <v>26</v>
      </c>
      <c r="E124" s="59"/>
    </row>
    <row r="125" spans="1:5" ht="18" x14ac:dyDescent="0.25">
      <c r="A125" s="22" t="str">
        <f>VLOOKUP(B125,'[1]LISTADO ATM'!$A$2:$C$822,3,0)</f>
        <v>NORTE</v>
      </c>
      <c r="B125" s="22">
        <v>805</v>
      </c>
      <c r="C125" s="22" t="str">
        <f>VLOOKUP(B125,'[1]LISTADO ATM'!$A$2:$B$822,2,0)</f>
        <v xml:space="preserve">ATM Be Live Grand Marién (Puerto Plata) </v>
      </c>
      <c r="D125" s="58" t="s">
        <v>26</v>
      </c>
      <c r="E125" s="59"/>
    </row>
    <row r="126" spans="1:5" ht="18" x14ac:dyDescent="0.25">
      <c r="A126" s="22" t="e">
        <f>VLOOKUP(B126,'[1]LISTADO ATM'!$A$2:$C$822,3,0)</f>
        <v>#N/A</v>
      </c>
      <c r="B126" s="22"/>
      <c r="C126" s="22" t="e">
        <f>VLOOKUP(B126,'[1]LISTADO ATM'!$A$2:$B$822,2,0)</f>
        <v>#N/A</v>
      </c>
      <c r="D126" s="58"/>
      <c r="E126" s="59"/>
    </row>
    <row r="127" spans="1:5" ht="18" x14ac:dyDescent="0.25">
      <c r="A127" s="22" t="e">
        <f>VLOOKUP(B127,'[1]LISTADO ATM'!$A$2:$C$822,3,0)</f>
        <v>#N/A</v>
      </c>
      <c r="B127" s="22"/>
      <c r="C127" s="22" t="e">
        <f>VLOOKUP(B127,'[1]LISTADO ATM'!$A$2:$B$822,2,0)</f>
        <v>#N/A</v>
      </c>
      <c r="D127" s="58"/>
      <c r="E127" s="59"/>
    </row>
    <row r="128" spans="1:5" ht="18" x14ac:dyDescent="0.25">
      <c r="A128" s="22" t="e">
        <f>VLOOKUP(B128,'[1]LISTADO ATM'!$A$2:$C$822,3,0)</f>
        <v>#N/A</v>
      </c>
      <c r="B128" s="22"/>
      <c r="C128" s="22" t="e">
        <f>VLOOKUP(B128,'[1]LISTADO ATM'!$A$2:$B$822,2,0)</f>
        <v>#N/A</v>
      </c>
      <c r="D128" s="58"/>
      <c r="E128" s="59"/>
    </row>
    <row r="129" spans="1:5" ht="18" x14ac:dyDescent="0.25">
      <c r="A129" s="22" t="e">
        <f>VLOOKUP(B129,'[1]LISTADO ATM'!$A$2:$C$822,3,0)</f>
        <v>#N/A</v>
      </c>
      <c r="B129" s="22"/>
      <c r="C129" s="22" t="e">
        <f>VLOOKUP(B129,'[1]LISTADO ATM'!$A$2:$B$822,2,0)</f>
        <v>#N/A</v>
      </c>
      <c r="D129" s="58"/>
      <c r="E129" s="59"/>
    </row>
    <row r="130" spans="1:5" ht="18" x14ac:dyDescent="0.25">
      <c r="A130" s="22" t="e">
        <f>VLOOKUP(B130,'[1]LISTADO ATM'!$A$2:$C$822,3,0)</f>
        <v>#N/A</v>
      </c>
      <c r="B130" s="22"/>
      <c r="C130" s="22" t="e">
        <f>VLOOKUP(B130,'[1]LISTADO ATM'!$A$2:$B$822,2,0)</f>
        <v>#N/A</v>
      </c>
      <c r="D130" s="58"/>
      <c r="E130" s="59"/>
    </row>
    <row r="131" spans="1:5" ht="18" x14ac:dyDescent="0.25">
      <c r="A131" s="22" t="e">
        <f>VLOOKUP(B131,'[1]LISTADO ATM'!$A$2:$C$822,3,0)</f>
        <v>#N/A</v>
      </c>
      <c r="B131" s="22"/>
      <c r="C131" s="22" t="e">
        <f>VLOOKUP(B131,'[1]LISTADO ATM'!$A$2:$B$822,2,0)</f>
        <v>#N/A</v>
      </c>
      <c r="D131" s="58"/>
      <c r="E131" s="59"/>
    </row>
    <row r="132" spans="1:5" ht="18" x14ac:dyDescent="0.25">
      <c r="A132" s="22" t="e">
        <f>VLOOKUP(B132,'[1]LISTADO ATM'!$A$2:$C$822,3,0)</f>
        <v>#N/A</v>
      </c>
      <c r="B132" s="22"/>
      <c r="C132" s="22" t="e">
        <f>VLOOKUP(B132,'[1]LISTADO ATM'!$A$2:$B$822,2,0)</f>
        <v>#N/A</v>
      </c>
      <c r="D132" s="58"/>
      <c r="E132" s="59"/>
    </row>
    <row r="133" spans="1:5" ht="18" x14ac:dyDescent="0.25">
      <c r="A133" s="22" t="e">
        <f>VLOOKUP(B133,'[1]LISTADO ATM'!$A$2:$C$822,3,0)</f>
        <v>#N/A</v>
      </c>
      <c r="B133" s="22"/>
      <c r="C133" s="22" t="e">
        <f>VLOOKUP(B133,'[1]LISTADO ATM'!$A$2:$B$822,2,0)</f>
        <v>#N/A</v>
      </c>
      <c r="D133" s="58"/>
      <c r="E133" s="59"/>
    </row>
    <row r="134" spans="1:5" ht="18" x14ac:dyDescent="0.25">
      <c r="A134" s="22" t="e">
        <f>VLOOKUP(B134,'[1]LISTADO ATM'!$A$2:$C$822,3,0)</f>
        <v>#N/A</v>
      </c>
      <c r="B134" s="22"/>
      <c r="C134" s="22" t="e">
        <f>VLOOKUP(B134,'[1]LISTADO ATM'!$A$2:$B$822,2,0)</f>
        <v>#N/A</v>
      </c>
      <c r="D134" s="58"/>
      <c r="E134" s="59"/>
    </row>
    <row r="135" spans="1:5" ht="18" x14ac:dyDescent="0.25">
      <c r="A135" s="22" t="e">
        <f>VLOOKUP(B135,'[1]LISTADO ATM'!$A$2:$C$822,3,0)</f>
        <v>#N/A</v>
      </c>
      <c r="B135" s="22"/>
      <c r="C135" s="22" t="e">
        <f>VLOOKUP(B135,'[1]LISTADO ATM'!$A$2:$B$822,2,0)</f>
        <v>#N/A</v>
      </c>
      <c r="D135" s="58"/>
      <c r="E135" s="59"/>
    </row>
    <row r="136" spans="1:5" ht="18" x14ac:dyDescent="0.25">
      <c r="A136" s="22" t="e">
        <f>VLOOKUP(B136,'[1]LISTADO ATM'!$A$2:$C$822,3,0)</f>
        <v>#N/A</v>
      </c>
      <c r="B136" s="22"/>
      <c r="C136" s="22" t="e">
        <f>VLOOKUP(B136,'[1]LISTADO ATM'!$A$2:$B$822,2,0)</f>
        <v>#N/A</v>
      </c>
      <c r="D136" s="58"/>
      <c r="E136" s="59"/>
    </row>
    <row r="137" spans="1:5" ht="18" x14ac:dyDescent="0.25">
      <c r="A137" s="22" t="e">
        <f>VLOOKUP(B137,'[1]LISTADO ATM'!$A$2:$C$822,3,0)</f>
        <v>#N/A</v>
      </c>
      <c r="B137" s="22"/>
      <c r="C137" s="22" t="e">
        <f>VLOOKUP(B137,'[1]LISTADO ATM'!$A$2:$B$822,2,0)</f>
        <v>#N/A</v>
      </c>
      <c r="D137" s="58"/>
      <c r="E137" s="59"/>
    </row>
    <row r="138" spans="1:5" ht="18" x14ac:dyDescent="0.25">
      <c r="A138" s="22" t="e">
        <f>VLOOKUP(B138,'[1]LISTADO ATM'!$A$2:$C$822,3,0)</f>
        <v>#N/A</v>
      </c>
      <c r="B138" s="22"/>
      <c r="C138" s="22" t="e">
        <f>VLOOKUP(B138,'[1]LISTADO ATM'!$A$2:$B$822,2,0)</f>
        <v>#N/A</v>
      </c>
      <c r="D138" s="58"/>
      <c r="E138" s="59"/>
    </row>
    <row r="139" spans="1:5" ht="18" x14ac:dyDescent="0.25">
      <c r="A139" s="22" t="e">
        <f>VLOOKUP(B139,'[1]LISTADO ATM'!$A$2:$C$822,3,0)</f>
        <v>#N/A</v>
      </c>
      <c r="B139" s="22"/>
      <c r="C139" s="22" t="e">
        <f>VLOOKUP(B139,'[1]LISTADO ATM'!$A$2:$B$822,2,0)</f>
        <v>#N/A</v>
      </c>
      <c r="D139" s="58"/>
      <c r="E139" s="59"/>
    </row>
    <row r="140" spans="1:5" ht="18" x14ac:dyDescent="0.25">
      <c r="A140" s="22" t="e">
        <f>VLOOKUP(B140,'[1]LISTADO ATM'!$A$2:$C$822,3,0)</f>
        <v>#N/A</v>
      </c>
      <c r="B140" s="22"/>
      <c r="C140" s="22" t="e">
        <f>VLOOKUP(B140,'[1]LISTADO ATM'!$A$2:$B$822,2,0)</f>
        <v>#N/A</v>
      </c>
      <c r="D140" s="58"/>
      <c r="E140" s="59"/>
    </row>
    <row r="141" spans="1:5" ht="18" x14ac:dyDescent="0.25">
      <c r="A141" s="22" t="e">
        <f>VLOOKUP(B141,'[1]LISTADO ATM'!$A$2:$C$822,3,0)</f>
        <v>#N/A</v>
      </c>
      <c r="B141" s="22"/>
      <c r="C141" s="22" t="e">
        <f>VLOOKUP(B141,'[1]LISTADO ATM'!$A$2:$B$822,2,0)</f>
        <v>#N/A</v>
      </c>
      <c r="D141" s="58"/>
      <c r="E141" s="59"/>
    </row>
    <row r="142" spans="1:5" ht="18" x14ac:dyDescent="0.25">
      <c r="A142" s="22" t="e">
        <f>VLOOKUP(B142,'[1]LISTADO ATM'!$A$2:$C$822,3,0)</f>
        <v>#N/A</v>
      </c>
      <c r="B142" s="22"/>
      <c r="C142" s="22" t="e">
        <f>VLOOKUP(B142,'[1]LISTADO ATM'!$A$2:$B$822,2,0)</f>
        <v>#N/A</v>
      </c>
      <c r="D142" s="58"/>
      <c r="E142" s="59"/>
    </row>
    <row r="143" spans="1:5" ht="18" x14ac:dyDescent="0.25">
      <c r="A143" s="22" t="e">
        <f>VLOOKUP(B143,'[1]LISTADO ATM'!$A$2:$C$822,3,0)</f>
        <v>#N/A</v>
      </c>
      <c r="B143" s="22"/>
      <c r="C143" s="22" t="e">
        <f>VLOOKUP(B143,'[1]LISTADO ATM'!$A$2:$B$822,2,0)</f>
        <v>#N/A</v>
      </c>
      <c r="D143" s="58"/>
      <c r="E143" s="59"/>
    </row>
    <row r="144" spans="1:5" ht="18" x14ac:dyDescent="0.25">
      <c r="A144" s="22" t="e">
        <f>VLOOKUP(B144,'[1]LISTADO ATM'!$A$2:$C$822,3,0)</f>
        <v>#N/A</v>
      </c>
      <c r="B144" s="22"/>
      <c r="C144" s="22" t="e">
        <f>VLOOKUP(B144,'[1]LISTADO ATM'!$A$2:$B$822,2,0)</f>
        <v>#N/A</v>
      </c>
      <c r="D144" s="58"/>
      <c r="E144" s="59"/>
    </row>
    <row r="145" spans="1:5" ht="18" x14ac:dyDescent="0.25">
      <c r="A145" s="22" t="e">
        <f>VLOOKUP(B145,'[1]LISTADO ATM'!$A$2:$C$822,3,0)</f>
        <v>#N/A</v>
      </c>
      <c r="B145" s="22"/>
      <c r="C145" s="22" t="e">
        <f>VLOOKUP(B145,'[1]LISTADO ATM'!$A$2:$B$822,2,0)</f>
        <v>#N/A</v>
      </c>
      <c r="D145" s="58"/>
      <c r="E145" s="59"/>
    </row>
    <row r="146" spans="1:5" ht="18.75" thickBot="1" x14ac:dyDescent="0.3">
      <c r="A146" s="26" t="s">
        <v>11</v>
      </c>
      <c r="B146" s="37">
        <f>COUNT(B108:B124)</f>
        <v>17</v>
      </c>
      <c r="C146" s="23"/>
      <c r="D146" s="23"/>
      <c r="E146" s="24"/>
    </row>
    <row r="147" spans="1:5" x14ac:dyDescent="0.25">
      <c r="B147" s="38"/>
    </row>
  </sheetData>
  <mergeCells count="51">
    <mergeCell ref="D144:E144"/>
    <mergeCell ref="D145:E145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24:E124"/>
    <mergeCell ref="D125:E125"/>
    <mergeCell ref="D126:E126"/>
    <mergeCell ref="D127:E127"/>
    <mergeCell ref="D128:E128"/>
    <mergeCell ref="D119:E119"/>
    <mergeCell ref="D120:E120"/>
    <mergeCell ref="D121:E121"/>
    <mergeCell ref="D122:E122"/>
    <mergeCell ref="D123:E123"/>
    <mergeCell ref="D114:E114"/>
    <mergeCell ref="D115:E115"/>
    <mergeCell ref="D116:E116"/>
    <mergeCell ref="D117:E117"/>
    <mergeCell ref="D118:E118"/>
    <mergeCell ref="A103:B103"/>
    <mergeCell ref="A104:B104"/>
    <mergeCell ref="A106:E106"/>
    <mergeCell ref="D112:E112"/>
    <mergeCell ref="D113:E113"/>
    <mergeCell ref="D110:E110"/>
    <mergeCell ref="D111:E111"/>
    <mergeCell ref="D107:E107"/>
    <mergeCell ref="D109:E109"/>
    <mergeCell ref="D108:E108"/>
    <mergeCell ref="A68:E68"/>
    <mergeCell ref="A92:E92"/>
    <mergeCell ref="C15:E15"/>
    <mergeCell ref="A17:E17"/>
    <mergeCell ref="A1:E1"/>
    <mergeCell ref="A2:E2"/>
    <mergeCell ref="A7:E7"/>
    <mergeCell ref="C10:E10"/>
    <mergeCell ref="A12:E12"/>
  </mergeCells>
  <phoneticPr fontId="1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87"/>
  <sheetViews>
    <sheetView workbookViewId="0">
      <selection activeCell="F2" sqref="F2"/>
    </sheetView>
  </sheetViews>
  <sheetFormatPr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Victor Manuel Peguero Solano</cp:lastModifiedBy>
  <dcterms:created xsi:type="dcterms:W3CDTF">2020-12-19T20:17:28Z</dcterms:created>
  <dcterms:modified xsi:type="dcterms:W3CDTF">2021-05-29T11:45:09Z</dcterms:modified>
</cp:coreProperties>
</file>