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30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A52" i="1"/>
  <c r="A53" i="1"/>
  <c r="C50" i="1"/>
  <c r="C51" i="1"/>
  <c r="C52" i="1"/>
  <c r="C53" i="1"/>
  <c r="B76" i="1"/>
  <c r="B86" i="1"/>
  <c r="B118" i="1"/>
  <c r="A70" i="1"/>
  <c r="A71" i="1"/>
  <c r="A72" i="1"/>
  <c r="A73" i="1"/>
  <c r="A74" i="1"/>
  <c r="A75" i="1"/>
  <c r="C70" i="1"/>
  <c r="C71" i="1"/>
  <c r="C72" i="1"/>
  <c r="C73" i="1"/>
  <c r="C74" i="1"/>
  <c r="C75" i="1"/>
  <c r="A115" i="1"/>
  <c r="A116" i="1"/>
  <c r="A117" i="1"/>
  <c r="C115" i="1"/>
  <c r="C116" i="1"/>
  <c r="C117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43" i="1" l="1"/>
  <c r="A43" i="1"/>
  <c r="C48" i="1" l="1"/>
  <c r="C49" i="1"/>
  <c r="A48" i="1"/>
  <c r="A49" i="1"/>
  <c r="C45" i="1"/>
  <c r="C46" i="1"/>
  <c r="C47" i="1"/>
  <c r="A45" i="1"/>
  <c r="A46" i="1"/>
  <c r="C41" i="1"/>
  <c r="C42" i="1"/>
  <c r="A41" i="1"/>
  <c r="A42" i="1"/>
  <c r="C68" i="1"/>
  <c r="C69" i="1"/>
  <c r="A68" i="1"/>
  <c r="A69" i="1"/>
  <c r="C38" i="1"/>
  <c r="C39" i="1"/>
  <c r="C40" i="1"/>
  <c r="C44" i="1"/>
  <c r="A38" i="1"/>
  <c r="A39" i="1"/>
  <c r="A40" i="1"/>
  <c r="A44" i="1"/>
  <c r="A47" i="1"/>
  <c r="A95" i="1"/>
  <c r="A96" i="1"/>
  <c r="A97" i="1"/>
  <c r="A98" i="1"/>
  <c r="A99" i="1"/>
  <c r="A100" i="1"/>
  <c r="A101" i="1"/>
  <c r="A102" i="1"/>
  <c r="C101" i="1"/>
  <c r="C102" i="1"/>
  <c r="C98" i="1"/>
  <c r="C59" i="1"/>
  <c r="C60" i="1"/>
  <c r="A59" i="1"/>
  <c r="C36" i="1"/>
  <c r="C37" i="1"/>
  <c r="A36" i="1"/>
  <c r="A37" i="1"/>
  <c r="A50" i="1"/>
  <c r="A51" i="1"/>
  <c r="B10" i="1"/>
  <c r="C35" i="1" l="1"/>
  <c r="A35" i="1"/>
  <c r="C94" i="1"/>
  <c r="C95" i="1"/>
  <c r="C96" i="1"/>
  <c r="C97" i="1"/>
  <c r="C99" i="1"/>
  <c r="C100" i="1"/>
  <c r="A94" i="1"/>
  <c r="C29" i="1"/>
  <c r="A29" i="1"/>
  <c r="C31" i="1"/>
  <c r="C32" i="1"/>
  <c r="C33" i="1"/>
  <c r="C34" i="1"/>
  <c r="A31" i="1"/>
  <c r="A32" i="1"/>
  <c r="A33" i="1"/>
  <c r="A34" i="1"/>
  <c r="A26" i="1" l="1"/>
  <c r="C26" i="1"/>
  <c r="A27" i="1"/>
  <c r="C27" i="1"/>
  <c r="A28" i="1"/>
  <c r="C28" i="1"/>
  <c r="A30" i="1"/>
  <c r="C30" i="1"/>
  <c r="A65" i="1"/>
  <c r="C65" i="1"/>
  <c r="A66" i="1"/>
  <c r="C66" i="1"/>
  <c r="A67" i="1"/>
  <c r="C67" i="1"/>
  <c r="A22" i="1"/>
  <c r="C22" i="1"/>
  <c r="A23" i="1"/>
  <c r="C23" i="1"/>
  <c r="A24" i="1"/>
  <c r="C24" i="1"/>
  <c r="A25" i="1"/>
  <c r="C25" i="1"/>
  <c r="A21" i="1"/>
  <c r="B15" i="1" l="1"/>
  <c r="C82" i="1"/>
  <c r="C83" i="1"/>
  <c r="C84" i="1"/>
  <c r="C85" i="1"/>
  <c r="A83" i="1"/>
  <c r="A84" i="1"/>
  <c r="A85" i="1"/>
  <c r="C64" i="1"/>
  <c r="A64" i="1"/>
  <c r="C21" i="1" l="1"/>
  <c r="A93" i="1"/>
  <c r="C93" i="1"/>
  <c r="C81" i="1" l="1"/>
  <c r="A81" i="1"/>
  <c r="C80" i="1"/>
  <c r="A80" i="1"/>
  <c r="C63" i="1"/>
  <c r="A63" i="1"/>
  <c r="C62" i="1"/>
  <c r="A62" i="1"/>
  <c r="C61" i="1"/>
  <c r="A61" i="1"/>
  <c r="A60" i="1"/>
  <c r="C58" i="1"/>
  <c r="A58" i="1"/>
  <c r="C20" i="1"/>
  <c r="A20" i="1"/>
  <c r="C19" i="1"/>
  <c r="A19" i="1"/>
  <c r="C14" i="1"/>
  <c r="A14" i="1"/>
  <c r="C9" i="1"/>
  <c r="A9" i="1"/>
  <c r="A89" i="1" l="1"/>
  <c r="F2" i="3"/>
</calcChain>
</file>

<file path=xl/sharedStrings.xml><?xml version="1.0" encoding="utf-8"?>
<sst xmlns="http://schemas.openxmlformats.org/spreadsheetml/2006/main" count="1037" uniqueCount="38">
  <si>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</si>
  <si>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</si>
  <si>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</si>
  <si>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</si>
  <si>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</si>
  <si>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</si>
  <si>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</si>
  <si>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</si>
  <si>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</si>
  <si>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</si>
  <si>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</si>
  <si>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</si>
  <si>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</si>
  <si>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</si>
  <si>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</si>
  <si>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</si>
  <si>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</si>
  <si>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</si>
  <si>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</si>
  <si>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</si>
  <si>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</si>
  <si>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</si>
  <si>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</si>
  <si>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</si>
  <si>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2 Gavetas Vacías y 1 Fallando</t>
  </si>
  <si>
    <t>3335903244 </t>
  </si>
  <si>
    <t>3335903328 </t>
  </si>
  <si>
    <t>3335903358 </t>
  </si>
  <si>
    <t>3335903400 </t>
  </si>
  <si>
    <t>3335903407 </t>
  </si>
  <si>
    <t>3335903447 </t>
  </si>
  <si>
    <t>3335903448 </t>
  </si>
  <si>
    <t>3335903449 </t>
  </si>
  <si>
    <t>3335903465 </t>
  </si>
  <si>
    <t>3335903466 </t>
  </si>
  <si>
    <t>3335903467 </t>
  </si>
  <si>
    <t>M</t>
  </si>
  <si>
    <t>3335903489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</si>
</sst>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1"/>
      <tableStyleElement type="headerRow" dxfId="320"/>
      <tableStyleElement type="totalRow" dxfId="319"/>
      <tableStyleElement type="firstColumn" dxfId="318"/>
      <tableStyleElement type="lastColumn" dxfId="317"/>
      <tableStyleElement type="firstRowStripe" dxfId="316"/>
      <tableStyleElement type="firstColumnStripe" dxfId="3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zoomScale="70" zoomScaleNormal="70" workbookViewId="0">
      <selection sqref="A1:E118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44376.208333333336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44377.25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35"/>
      <c r="C9" s="25" t="e">
        <f>VLOOKUP(B9,'[1]LISTADO ATM'!$A$2:$B$822,2,0)</f>
        <v>#N/A</v>
      </c>
      <c r="D9" s="16" t="s">
        <v>21</v>
      </c>
      <c r="E9" s="36"/>
    </row>
    <row r="10" spans="1:5" ht="18.75" thickBot="1" x14ac:dyDescent="0.3">
      <c r="A10" s="3" t="s">
        <v>11</v>
      </c>
      <c r="B10" s="37">
        <f>COUNT(B9:B9)</f>
        <v>0</v>
      </c>
      <c r="C10" s="54"/>
      <c r="D10" s="55"/>
      <c r="E10" s="56"/>
    </row>
    <row r="11" spans="1:5" x14ac:dyDescent="0.25">
      <c r="B11" s="5"/>
      <c r="E11" s="5"/>
    </row>
    <row r="12" spans="1:5" ht="18" customHeight="1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7.25" customHeight="1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7">
        <f>COUNT(B14:B14)</f>
        <v>0</v>
      </c>
      <c r="C15" s="54"/>
      <c r="D15" s="55"/>
      <c r="E15" s="56"/>
    </row>
    <row r="16" spans="1:5" ht="15.75" thickBot="1" x14ac:dyDescent="0.3">
      <c r="B16" s="5"/>
      <c r="E16" s="5"/>
    </row>
    <row r="17" spans="1:6" ht="18.75" customHeight="1" thickBot="1" x14ac:dyDescent="0.3">
      <c r="A17" s="46" t="s">
        <v>14</v>
      </c>
      <c r="B17" s="47"/>
      <c r="C17" s="47"/>
      <c r="D17" s="47"/>
      <c r="E17" s="48"/>
    </row>
    <row r="18" spans="1:6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6" ht="18" x14ac:dyDescent="0.25">
      <c r="A19" s="22" t="str">
        <f>VLOOKUP(B19,'[1]LISTADO ATM'!$A$2:$C$822,3,0)</f>
        <v>DISTRITO NACIONAL</v>
      </c>
      <c r="B19" s="22">
        <v>593</v>
      </c>
      <c r="C19" s="22" t="str">
        <f>VLOOKUP(B19,'[1]LISTADO ATM'!$A$2:$B$822,2,0)</f>
        <v xml:space="preserve">ATM Ministerio Fuerzas Armadas II </v>
      </c>
      <c r="D19" s="15" t="s">
        <v>10</v>
      </c>
      <c r="E19" s="27">
        <v>3335902252</v>
      </c>
    </row>
    <row r="20" spans="1:6" ht="18" x14ac:dyDescent="0.25">
      <c r="A20" s="22" t="str">
        <f>VLOOKUP(B20,'[1]LISTADO ATM'!$A$2:$C$822,3,0)</f>
        <v>DISTRITO NACIONAL</v>
      </c>
      <c r="B20" s="22">
        <v>717</v>
      </c>
      <c r="C20" s="22" t="str">
        <f>VLOOKUP(B20,'[1]LISTADO ATM'!$A$2:$B$822,2,0)</f>
        <v xml:space="preserve">ATM Oficina Los Alcarrizos </v>
      </c>
      <c r="D20" s="15" t="s">
        <v>10</v>
      </c>
      <c r="E20" s="27">
        <v>3335903168</v>
      </c>
    </row>
    <row r="21" spans="1:6" ht="18" x14ac:dyDescent="0.25">
      <c r="A21" s="22" t="str">
        <f>VLOOKUP(B21,'[1]LISTADO ATM'!$A$2:$C$822,3,0)</f>
        <v>ESTE</v>
      </c>
      <c r="B21" s="22">
        <v>634</v>
      </c>
      <c r="C21" s="22" t="str">
        <f>VLOOKUP(B21,'[1]LISTADO ATM'!$A$2:$B$822,2,0)</f>
        <v xml:space="preserve">ATM Ayuntamiento Los Llanos (SPM) </v>
      </c>
      <c r="D21" s="15" t="s">
        <v>10</v>
      </c>
      <c r="E21" s="27" t="s">
        <v>27</v>
      </c>
    </row>
    <row r="22" spans="1:6" ht="21" customHeight="1" x14ac:dyDescent="0.25">
      <c r="A22" s="22" t="str">
        <f>VLOOKUP(B22,'[1]LISTADO ATM'!$A$2:$C$822,3,0)</f>
        <v>DISTRITO NACIONAL</v>
      </c>
      <c r="B22" s="22">
        <v>165</v>
      </c>
      <c r="C22" s="22" t="str">
        <f>VLOOKUP(B22,'[1]LISTADO ATM'!$A$2:$B$822,2,0)</f>
        <v>ATM Autoservicio Megacentro</v>
      </c>
      <c r="D22" s="15" t="s">
        <v>10</v>
      </c>
      <c r="E22" s="27" t="s">
        <v>29</v>
      </c>
    </row>
    <row r="23" spans="1:6" ht="21" customHeight="1" x14ac:dyDescent="0.25">
      <c r="A23" s="22" t="str">
        <f>VLOOKUP(B23,'[1]LISTADO ATM'!$A$2:$C$822,3,0)</f>
        <v>DISTRITO NACIONAL</v>
      </c>
      <c r="B23" s="22">
        <v>701</v>
      </c>
      <c r="C23" s="22" t="str">
        <f>VLOOKUP(B23,'[1]LISTADO ATM'!$A$2:$B$822,2,0)</f>
        <v>ATM Autoservicio Los Alcarrizos</v>
      </c>
      <c r="D23" s="15" t="s">
        <v>10</v>
      </c>
      <c r="E23" s="27" t="s">
        <v>30</v>
      </c>
    </row>
    <row r="24" spans="1:6" ht="21" customHeight="1" x14ac:dyDescent="0.25">
      <c r="A24" s="22" t="str">
        <f>VLOOKUP(B24,'[1]LISTADO ATM'!$A$2:$C$822,3,0)</f>
        <v>DISTRITO NACIONAL</v>
      </c>
      <c r="B24" s="22">
        <v>887</v>
      </c>
      <c r="C24" s="22" t="str">
        <f>VLOOKUP(B24,'[1]LISTADO ATM'!$A$2:$B$822,2,0)</f>
        <v>ATM S/M Bravo Los Proceres</v>
      </c>
      <c r="D24" s="15" t="s">
        <v>10</v>
      </c>
      <c r="E24" s="27" t="s">
        <v>31</v>
      </c>
    </row>
    <row r="25" spans="1:6" ht="21" customHeight="1" x14ac:dyDescent="0.25">
      <c r="A25" s="22" t="str">
        <f>VLOOKUP(B25,'[1]LISTADO ATM'!$A$2:$C$822,3,0)</f>
        <v>SUR</v>
      </c>
      <c r="B25" s="22">
        <v>781</v>
      </c>
      <c r="C25" s="22" t="str">
        <f>VLOOKUP(B25,'[1]LISTADO ATM'!$A$2:$B$822,2,0)</f>
        <v xml:space="preserve">ATM Estación Isla Barahona </v>
      </c>
      <c r="D25" s="15" t="s">
        <v>10</v>
      </c>
      <c r="E25" s="27" t="s">
        <v>32</v>
      </c>
    </row>
    <row r="26" spans="1:6" ht="21" customHeight="1" x14ac:dyDescent="0.25">
      <c r="A26" s="22" t="str">
        <f>VLOOKUP(B26,'[1]LISTADO ATM'!$A$2:$C$822,3,0)</f>
        <v>DISTRITO NACIONAL</v>
      </c>
      <c r="B26" s="22">
        <v>461</v>
      </c>
      <c r="C26" s="22" t="str">
        <f>VLOOKUP(B26,'[1]LISTADO ATM'!$A$2:$B$822,2,0)</f>
        <v xml:space="preserve">ATM Autobanco Sarasota I </v>
      </c>
      <c r="D26" s="15" t="s">
        <v>10</v>
      </c>
      <c r="E26" s="27" t="s">
        <v>33</v>
      </c>
    </row>
    <row r="27" spans="1:6" ht="21" customHeight="1" x14ac:dyDescent="0.25">
      <c r="A27" s="22" t="str">
        <f>VLOOKUP(B27,'[1]LISTADO ATM'!$A$2:$C$822,3,0)</f>
        <v>NORTE</v>
      </c>
      <c r="B27" s="22">
        <v>749</v>
      </c>
      <c r="C27" s="22" t="str">
        <f>VLOOKUP(B27,'[1]LISTADO ATM'!$A$2:$B$822,2,0)</f>
        <v xml:space="preserve">ATM Oficina Yaque </v>
      </c>
      <c r="D27" s="15" t="s">
        <v>10</v>
      </c>
      <c r="E27" s="27" t="s">
        <v>34</v>
      </c>
    </row>
    <row r="28" spans="1:6" ht="21" customHeight="1" x14ac:dyDescent="0.25">
      <c r="A28" s="22" t="str">
        <f>VLOOKUP(B28,'[1]LISTADO ATM'!$A$2:$C$822,3,0)</f>
        <v>SUR</v>
      </c>
      <c r="B28" s="22">
        <v>512</v>
      </c>
      <c r="C28" s="22" t="str">
        <f>VLOOKUP(B28,'[1]LISTADO ATM'!$A$2:$B$822,2,0)</f>
        <v>ATM Plaza Jesús Ferreira</v>
      </c>
      <c r="D28" s="15" t="s">
        <v>10</v>
      </c>
      <c r="E28" s="27" t="s">
        <v>35</v>
      </c>
    </row>
    <row r="29" spans="1:6" ht="21" customHeight="1" x14ac:dyDescent="0.25">
      <c r="A29" s="22" t="str">
        <f>VLOOKUP(B29,'[1]LISTADO ATM'!$A$2:$C$822,3,0)</f>
        <v>NORTE</v>
      </c>
      <c r="B29" s="22">
        <v>431</v>
      </c>
      <c r="C29" s="22" t="str">
        <f>VLOOKUP(B29,'[1]LISTADO ATM'!$A$2:$B$822,2,0)</f>
        <v xml:space="preserve">ATM Autoservicio Sol (Santiago) </v>
      </c>
      <c r="D29" s="15" t="s">
        <v>10</v>
      </c>
      <c r="E29" s="27">
        <v>3335903461</v>
      </c>
    </row>
    <row r="30" spans="1:6" ht="21" customHeight="1" x14ac:dyDescent="0.25">
      <c r="A30" s="22" t="str">
        <f>VLOOKUP(B30,'[1]LISTADO ATM'!$A$2:$C$822,3,0)</f>
        <v>NORTE</v>
      </c>
      <c r="B30" s="22">
        <v>142</v>
      </c>
      <c r="C30" s="22" t="str">
        <f>VLOOKUP(B30,'[1]LISTADO ATM'!$A$2:$B$822,2,0)</f>
        <v xml:space="preserve">ATM Centro de Caja Galerías Bonao </v>
      </c>
      <c r="D30" s="15" t="s">
        <v>10</v>
      </c>
      <c r="E30" s="27">
        <v>3335903469</v>
      </c>
      <c r="F30" t="s">
        <v>36</v>
      </c>
    </row>
    <row r="31" spans="1:6" ht="21" customHeight="1" x14ac:dyDescent="0.25">
      <c r="A31" s="22" t="str">
        <f>VLOOKUP(B31,'[1]LISTADO ATM'!$A$2:$C$822,3,0)</f>
        <v>DISTRITO NACIONAL</v>
      </c>
      <c r="B31" s="22">
        <v>993</v>
      </c>
      <c r="C31" s="22" t="str">
        <f>VLOOKUP(B31,'[1]LISTADO ATM'!$A$2:$B$822,2,0)</f>
        <v xml:space="preserve">ATM Centro Medico Integral II </v>
      </c>
      <c r="D31" s="15" t="s">
        <v>10</v>
      </c>
      <c r="E31" s="27">
        <v>3335903470</v>
      </c>
    </row>
    <row r="32" spans="1:6" ht="21" customHeight="1" x14ac:dyDescent="0.25">
      <c r="A32" s="22" t="str">
        <f>VLOOKUP(B32,'[1]LISTADO ATM'!$A$2:$C$822,3,0)</f>
        <v>DISTRITO NACIONAL</v>
      </c>
      <c r="B32" s="22">
        <v>54</v>
      </c>
      <c r="C32" s="22" t="str">
        <f>VLOOKUP(B32,'[1]LISTADO ATM'!$A$2:$B$822,2,0)</f>
        <v xml:space="preserve">ATM Autoservicio Galería 360 </v>
      </c>
      <c r="D32" s="15" t="s">
        <v>10</v>
      </c>
      <c r="E32" s="27">
        <v>3335903478</v>
      </c>
    </row>
    <row r="33" spans="1:6" ht="21" customHeight="1" x14ac:dyDescent="0.25">
      <c r="A33" s="22" t="str">
        <f>VLOOKUP(B33,'[1]LISTADO ATM'!$A$2:$C$822,3,0)</f>
        <v>DISTRITO NACIONAL</v>
      </c>
      <c r="B33" s="22">
        <v>721</v>
      </c>
      <c r="C33" s="22" t="str">
        <f>VLOOKUP(B33,'[1]LISTADO ATM'!$A$2:$B$822,2,0)</f>
        <v xml:space="preserve">ATM Oficina Charles de Gaulle II </v>
      </c>
      <c r="D33" s="15" t="s">
        <v>10</v>
      </c>
      <c r="E33" s="27">
        <v>3335903479</v>
      </c>
      <c r="F33" t="s">
        <v>36</v>
      </c>
    </row>
    <row r="34" spans="1:6" ht="21" customHeight="1" x14ac:dyDescent="0.25">
      <c r="A34" s="22" t="str">
        <f>VLOOKUP(B34,'[1]LISTADO ATM'!$A$2:$C$822,3,0)</f>
        <v>NORTE</v>
      </c>
      <c r="B34" s="22">
        <v>950</v>
      </c>
      <c r="C34" s="22" t="str">
        <f>VLOOKUP(B34,'[1]LISTADO ATM'!$A$2:$B$822,2,0)</f>
        <v xml:space="preserve">ATM Oficina Monterrico </v>
      </c>
      <c r="D34" s="15" t="s">
        <v>10</v>
      </c>
      <c r="E34" s="27">
        <v>3335903480</v>
      </c>
      <c r="F34" t="s">
        <v>36</v>
      </c>
    </row>
    <row r="35" spans="1:6" ht="21" customHeight="1" x14ac:dyDescent="0.25">
      <c r="A35" s="22" t="str">
        <f>VLOOKUP(B35,'[1]LISTADO ATM'!$A$2:$C$822,3,0)</f>
        <v>NORTE</v>
      </c>
      <c r="B35" s="22">
        <v>965</v>
      </c>
      <c r="C35" s="22" t="str">
        <f>VLOOKUP(B35,'[1]LISTADO ATM'!$A$2:$B$822,2,0)</f>
        <v xml:space="preserve">ATM S/M La Fuente FUN (Santiago) </v>
      </c>
      <c r="D35" s="15" t="s">
        <v>10</v>
      </c>
      <c r="E35" s="27">
        <v>3335903481</v>
      </c>
      <c r="F35" t="s">
        <v>36</v>
      </c>
    </row>
    <row r="36" spans="1:6" ht="21" customHeight="1" x14ac:dyDescent="0.25">
      <c r="A36" s="22" t="str">
        <f>VLOOKUP(B36,'[1]LISTADO ATM'!$A$2:$C$822,3,0)</f>
        <v>ESTE</v>
      </c>
      <c r="B36" s="22">
        <v>268</v>
      </c>
      <c r="C36" s="22" t="str">
        <f>VLOOKUP(B36,'[1]LISTADO ATM'!$A$2:$B$822,2,0)</f>
        <v xml:space="preserve">ATM Autobanco La Altagracia (Higuey) </v>
      </c>
      <c r="D36" s="15" t="s">
        <v>10</v>
      </c>
      <c r="E36" s="27">
        <v>3335903490</v>
      </c>
      <c r="F36" t="s">
        <v>36</v>
      </c>
    </row>
    <row r="37" spans="1:6" ht="21" customHeight="1" x14ac:dyDescent="0.25">
      <c r="A37" s="22" t="str">
        <f>VLOOKUP(B37,'[1]LISTADO ATM'!$A$2:$C$822,3,0)</f>
        <v>SUR</v>
      </c>
      <c r="B37" s="22">
        <v>403</v>
      </c>
      <c r="C37" s="22" t="str">
        <f>VLOOKUP(B37,'[1]LISTADO ATM'!$A$2:$B$822,2,0)</f>
        <v xml:space="preserve">ATM Oficina Vicente Noble </v>
      </c>
      <c r="D37" s="15" t="s">
        <v>10</v>
      </c>
      <c r="E37" s="27">
        <v>3335903491</v>
      </c>
    </row>
    <row r="38" spans="1:6" ht="21" customHeight="1" x14ac:dyDescent="0.25">
      <c r="A38" s="22" t="str">
        <f>VLOOKUP(B38,'[1]LISTADO ATM'!$A$2:$C$822,3,0)</f>
        <v>DISTRITO NACIONAL</v>
      </c>
      <c r="B38" s="22">
        <v>325</v>
      </c>
      <c r="C38" s="22" t="str">
        <f>VLOOKUP(B38,'[1]LISTADO ATM'!$A$2:$B$822,2,0)</f>
        <v>ATM Casa Edwin</v>
      </c>
      <c r="D38" s="15" t="s">
        <v>10</v>
      </c>
      <c r="E38" s="27">
        <v>3335903492</v>
      </c>
    </row>
    <row r="39" spans="1:6" ht="21" customHeight="1" x14ac:dyDescent="0.25">
      <c r="A39" s="22" t="str">
        <f>VLOOKUP(B39,'[1]LISTADO ATM'!$A$2:$C$822,3,0)</f>
        <v>NORTE</v>
      </c>
      <c r="B39" s="22">
        <v>119</v>
      </c>
      <c r="C39" s="22" t="str">
        <f>VLOOKUP(B39,'[1]LISTADO ATM'!$A$2:$B$822,2,0)</f>
        <v>ATM Oficina La Barranquita</v>
      </c>
      <c r="D39" s="15" t="s">
        <v>10</v>
      </c>
      <c r="E39" s="27">
        <v>3335903495</v>
      </c>
    </row>
    <row r="40" spans="1:6" ht="21" customHeight="1" x14ac:dyDescent="0.25">
      <c r="A40" s="22" t="str">
        <f>VLOOKUP(B40,'[1]LISTADO ATM'!$A$2:$C$822,3,0)</f>
        <v>DISTRITO NACIONAL</v>
      </c>
      <c r="B40" s="22">
        <v>525</v>
      </c>
      <c r="C40" s="22" t="str">
        <f>VLOOKUP(B40,'[1]LISTADO ATM'!$A$2:$B$822,2,0)</f>
        <v>ATM S/M Bravo Las Americas</v>
      </c>
      <c r="D40" s="15" t="s">
        <v>10</v>
      </c>
      <c r="E40" s="27">
        <v>3335903496</v>
      </c>
    </row>
    <row r="41" spans="1:6" ht="21" customHeight="1" x14ac:dyDescent="0.25">
      <c r="A41" s="22" t="str">
        <f>VLOOKUP(B41,'[1]LISTADO ATM'!$A$2:$C$822,3,0)</f>
        <v>ESTE</v>
      </c>
      <c r="B41" s="22">
        <v>842</v>
      </c>
      <c r="C41" s="22" t="str">
        <f>VLOOKUP(B41,'[1]LISTADO ATM'!$A$2:$B$822,2,0)</f>
        <v xml:space="preserve">ATM Plaza Orense II (La Romana) </v>
      </c>
      <c r="D41" s="15" t="s">
        <v>10</v>
      </c>
      <c r="E41" s="27">
        <v>3335903497</v>
      </c>
    </row>
    <row r="42" spans="1:6" ht="21" customHeight="1" x14ac:dyDescent="0.25">
      <c r="A42" s="22" t="str">
        <f>VLOOKUP(B42,'[1]LISTADO ATM'!$A$2:$C$822,3,0)</f>
        <v>NORTE</v>
      </c>
      <c r="B42" s="22">
        <v>304</v>
      </c>
      <c r="C42" s="22" t="str">
        <f>VLOOKUP(B42,'[1]LISTADO ATM'!$A$2:$B$822,2,0)</f>
        <v xml:space="preserve">ATM Multicentro La Sirena Estrella Sadhala </v>
      </c>
      <c r="D42" s="15" t="s">
        <v>10</v>
      </c>
      <c r="E42" s="27">
        <v>3335903498</v>
      </c>
      <c r="F42" t="s">
        <v>36</v>
      </c>
    </row>
    <row r="43" spans="1:6" ht="21" customHeight="1" x14ac:dyDescent="0.25">
      <c r="A43" s="22" t="str">
        <f>VLOOKUP(B43,'[1]LISTADO ATM'!$A$2:$C$822,3,0)</f>
        <v>SUR</v>
      </c>
      <c r="B43" s="22">
        <v>84</v>
      </c>
      <c r="C43" s="22" t="str">
        <f>VLOOKUP(B43,'[1]LISTADO ATM'!$A$2:$B$822,2,0)</f>
        <v xml:space="preserve">ATM Oficina Multicentro Sirena San Cristóbal </v>
      </c>
      <c r="D43" s="15" t="s">
        <v>10</v>
      </c>
      <c r="E43" s="25" t="s">
        <v>37</v>
      </c>
    </row>
    <row r="44" spans="1:6" ht="21" customHeight="1" x14ac:dyDescent="0.25">
      <c r="A44" s="22" t="str">
        <f>VLOOKUP(B44,'[1]LISTADO ATM'!$A$2:$C$822,3,0)</f>
        <v>DISTRITO NACIONAL</v>
      </c>
      <c r="B44" s="22">
        <v>821</v>
      </c>
      <c r="C44" s="22" t="str">
        <f>VLOOKUP(B44,'[1]LISTADO ATM'!$A$2:$B$822,2,0)</f>
        <v xml:space="preserve">ATM S/M Bravo Churchill </v>
      </c>
      <c r="D44" s="15" t="s">
        <v>10</v>
      </c>
      <c r="E44" s="27">
        <v>3335903499</v>
      </c>
    </row>
    <row r="45" spans="1:6" ht="21" customHeight="1" x14ac:dyDescent="0.25">
      <c r="A45" s="22" t="str">
        <f>VLOOKUP(B45,'[1]LISTADO ATM'!$A$2:$C$822,3,0)</f>
        <v>DISTRITO NACIONAL</v>
      </c>
      <c r="B45" s="22">
        <v>536</v>
      </c>
      <c r="C45" s="22" t="str">
        <f>VLOOKUP(B45,'[1]LISTADO ATM'!$A$2:$B$822,2,0)</f>
        <v xml:space="preserve">ATM Super Lama San Isidro </v>
      </c>
      <c r="D45" s="15" t="s">
        <v>10</v>
      </c>
      <c r="E45" s="27">
        <v>3335903501</v>
      </c>
    </row>
    <row r="46" spans="1:6" ht="21" customHeight="1" x14ac:dyDescent="0.25">
      <c r="A46" s="22" t="str">
        <f>VLOOKUP(B46,'[1]LISTADO ATM'!$A$2:$C$822,3,0)</f>
        <v>DISTRITO NACIONAL</v>
      </c>
      <c r="B46" s="22">
        <v>566</v>
      </c>
      <c r="C46" s="22" t="str">
        <f>VLOOKUP(B46,'[1]LISTADO ATM'!$A$2:$B$822,2,0)</f>
        <v xml:space="preserve">ATM Hiper Olé Aut. Duarte </v>
      </c>
      <c r="D46" s="15" t="s">
        <v>10</v>
      </c>
      <c r="E46" s="27">
        <v>3335903502</v>
      </c>
    </row>
    <row r="47" spans="1:6" ht="21" customHeight="1" x14ac:dyDescent="0.25">
      <c r="A47" s="22" t="str">
        <f>VLOOKUP(B47,'[1]LISTADO ATM'!$A$2:$C$822,3,0)</f>
        <v>ESTE</v>
      </c>
      <c r="B47" s="22">
        <v>104</v>
      </c>
      <c r="C47" s="22" t="str">
        <f>VLOOKUP(B47,'[1]LISTADO ATM'!$A$2:$B$822,2,0)</f>
        <v xml:space="preserve">ATM Jumbo Higuey </v>
      </c>
      <c r="D47" s="15" t="s">
        <v>10</v>
      </c>
      <c r="E47" s="27">
        <v>3335903503</v>
      </c>
    </row>
    <row r="48" spans="1:6" ht="21" customHeight="1" x14ac:dyDescent="0.25">
      <c r="A48" s="22" t="str">
        <f>VLOOKUP(B48,'[1]LISTADO ATM'!$A$2:$C$822,3,0)</f>
        <v>DISTRITO NACIONAL</v>
      </c>
      <c r="B48" s="22">
        <v>931</v>
      </c>
      <c r="C48" s="22" t="str">
        <f>VLOOKUP(B48,'[1]LISTADO ATM'!$A$2:$B$822,2,0)</f>
        <v xml:space="preserve">ATM Autobanco Luperón I </v>
      </c>
      <c r="D48" s="15" t="s">
        <v>10</v>
      </c>
      <c r="E48" s="27">
        <v>3335903504</v>
      </c>
    </row>
    <row r="49" spans="1:5" ht="21" customHeight="1" x14ac:dyDescent="0.25">
      <c r="A49" s="22" t="str">
        <f>VLOOKUP(B49,'[1]LISTADO ATM'!$A$2:$C$822,3,0)</f>
        <v>DISTRITO NACIONAL</v>
      </c>
      <c r="B49" s="22">
        <v>415</v>
      </c>
      <c r="C49" s="22" t="str">
        <f>VLOOKUP(B49,'[1]LISTADO ATM'!$A$2:$B$822,2,0)</f>
        <v xml:space="preserve">ATM Autobanco San Martín I </v>
      </c>
      <c r="D49" s="15" t="s">
        <v>10</v>
      </c>
      <c r="E49" s="27">
        <v>3335903505</v>
      </c>
    </row>
    <row r="50" spans="1:5" ht="21" customHeight="1" x14ac:dyDescent="0.25">
      <c r="A50" s="22" t="str">
        <f>VLOOKUP(B50,'[1]LISTADO ATM'!$A$2:$C$822,3,0)</f>
        <v>DISTRITO NACIONAL</v>
      </c>
      <c r="B50" s="22">
        <v>539</v>
      </c>
      <c r="C50" s="22" t="str">
        <f>VLOOKUP(B50,'[1]LISTADO ATM'!$A$2:$B$822,2,0)</f>
        <v>ATM S/M La Cadena Los Proceres</v>
      </c>
      <c r="D50" s="15" t="s">
        <v>10</v>
      </c>
      <c r="E50" s="27">
        <v>3335903523</v>
      </c>
    </row>
    <row r="51" spans="1:5" ht="21" customHeight="1" x14ac:dyDescent="0.25">
      <c r="A51" s="22" t="str">
        <f>VLOOKUP(B51,'[1]LISTADO ATM'!$A$2:$C$822,3,0)</f>
        <v>NORTE</v>
      </c>
      <c r="B51" s="22">
        <v>774</v>
      </c>
      <c r="C51" s="22" t="str">
        <f>VLOOKUP(B51,'[1]LISTADO ATM'!$A$2:$B$822,2,0)</f>
        <v xml:space="preserve">ATM Oficina Montecristi </v>
      </c>
      <c r="D51" s="15" t="s">
        <v>10</v>
      </c>
      <c r="E51" s="27">
        <v>3335903525</v>
      </c>
    </row>
    <row r="52" spans="1:5" ht="21" customHeight="1" x14ac:dyDescent="0.25">
      <c r="A52" s="22" t="str">
        <f>VLOOKUP(B52,'[1]LISTADO ATM'!$A$2:$C$822,3,0)</f>
        <v>DISTRITO NACIONAL</v>
      </c>
      <c r="B52" s="22">
        <v>192</v>
      </c>
      <c r="C52" s="22" t="str">
        <f>VLOOKUP(B52,'[1]LISTADO ATM'!$A$2:$B$822,2,0)</f>
        <v xml:space="preserve">ATM Autobanco Luperón II </v>
      </c>
      <c r="D52" s="15" t="s">
        <v>10</v>
      </c>
      <c r="E52" s="27">
        <v>3335903527</v>
      </c>
    </row>
    <row r="53" spans="1:5" ht="21" customHeight="1" x14ac:dyDescent="0.25">
      <c r="A53" s="22" t="str">
        <f>VLOOKUP(B53,'[1]LISTADO ATM'!$A$2:$C$822,3,0)</f>
        <v>SUR</v>
      </c>
      <c r="B53" s="22">
        <v>182</v>
      </c>
      <c r="C53" s="22" t="str">
        <f>VLOOKUP(B53,'[1]LISTADO ATM'!$A$2:$B$822,2,0)</f>
        <v xml:space="preserve">ATM Barahona Comb </v>
      </c>
      <c r="D53" s="15" t="s">
        <v>10</v>
      </c>
      <c r="E53" s="27">
        <v>3335903528</v>
      </c>
    </row>
    <row r="54" spans="1:5" ht="18.75" thickBot="1" x14ac:dyDescent="0.3">
      <c r="A54" s="26"/>
      <c r="B54" s="37">
        <f>COUNT(B19:B53)</f>
        <v>35</v>
      </c>
      <c r="C54" s="14"/>
      <c r="D54" s="14"/>
      <c r="E54" s="14"/>
    </row>
    <row r="55" spans="1:5" ht="15.75" thickBot="1" x14ac:dyDescent="0.3">
      <c r="B55" s="5"/>
      <c r="E55" s="5"/>
    </row>
    <row r="56" spans="1:5" ht="18.75" thickBot="1" x14ac:dyDescent="0.3">
      <c r="A56" s="46" t="s">
        <v>20</v>
      </c>
      <c r="B56" s="47"/>
      <c r="C56" s="47"/>
      <c r="D56" s="47"/>
      <c r="E56" s="48"/>
    </row>
    <row r="57" spans="1:5" ht="18" x14ac:dyDescent="0.25">
      <c r="A57" s="2" t="s">
        <v>5</v>
      </c>
      <c r="B57" s="2" t="s">
        <v>6</v>
      </c>
      <c r="C57" s="2" t="s">
        <v>7</v>
      </c>
      <c r="D57" s="2" t="s">
        <v>8</v>
      </c>
      <c r="E57" s="2" t="s">
        <v>9</v>
      </c>
    </row>
    <row r="58" spans="1:5" ht="18" x14ac:dyDescent="0.25">
      <c r="A58" s="19" t="str">
        <f>VLOOKUP(B58,'[1]LISTADO ATM'!$A$2:$C$822,3,0)</f>
        <v>DISTRITO NACIONAL</v>
      </c>
      <c r="B58" s="22">
        <v>578</v>
      </c>
      <c r="C58" s="25" t="str">
        <f>VLOOKUP(B58,'[1]LISTADO ATM'!$A$2:$B$822,2,0)</f>
        <v xml:space="preserve">ATM Procuraduría General de la República </v>
      </c>
      <c r="D58" s="22" t="s">
        <v>18</v>
      </c>
      <c r="E58" s="36">
        <v>3335903092</v>
      </c>
    </row>
    <row r="59" spans="1:5" ht="18" x14ac:dyDescent="0.25">
      <c r="A59" s="19" t="str">
        <f>VLOOKUP(B59,'[1]LISTADO ATM'!$A$2:$C$822,3,0)</f>
        <v>DISTRITO NACIONAL</v>
      </c>
      <c r="B59" s="22">
        <v>43</v>
      </c>
      <c r="C59" s="25" t="str">
        <f>VLOOKUP(B59,'[1]LISTADO ATM'!$A$2:$B$822,2,0)</f>
        <v xml:space="preserve">ATM Zona Franca San Isidro </v>
      </c>
      <c r="D59" s="22" t="s">
        <v>18</v>
      </c>
      <c r="E59" s="36">
        <v>3335903097</v>
      </c>
    </row>
    <row r="60" spans="1:5" ht="18" x14ac:dyDescent="0.25">
      <c r="A60" s="19" t="str">
        <f>VLOOKUP(B60,'[1]LISTADO ATM'!$A$2:$C$822,3,0)</f>
        <v>DISTRITO NACIONAL</v>
      </c>
      <c r="B60" s="22">
        <v>678</v>
      </c>
      <c r="C60" s="25" t="str">
        <f>VLOOKUP(B60,'[1]LISTADO ATM'!$A$2:$B$822,2,0)</f>
        <v>ATM Eco Petroleo San Isidro</v>
      </c>
      <c r="D60" s="22" t="s">
        <v>18</v>
      </c>
      <c r="E60" s="36">
        <v>3335903094</v>
      </c>
    </row>
    <row r="61" spans="1:5" ht="18" x14ac:dyDescent="0.25">
      <c r="A61" s="19" t="str">
        <f>VLOOKUP(B61,'[1]LISTADO ATM'!$A$2:$C$822,3,0)</f>
        <v>DISTRITO NACIONAL</v>
      </c>
      <c r="B61" s="22">
        <v>755</v>
      </c>
      <c r="C61" s="25" t="str">
        <f>VLOOKUP(B61,'[1]LISTADO ATM'!$A$2:$B$822,2,0)</f>
        <v xml:space="preserve">ATM Oficina Galería del Este (Plaza) </v>
      </c>
      <c r="D61" s="22" t="s">
        <v>18</v>
      </c>
      <c r="E61" s="36">
        <v>3335903143</v>
      </c>
    </row>
    <row r="62" spans="1:5" ht="18" x14ac:dyDescent="0.25">
      <c r="A62" s="19" t="str">
        <f>VLOOKUP(B62,'[1]LISTADO ATM'!$A$2:$C$822,3,0)</f>
        <v>DISTRITO NACIONAL</v>
      </c>
      <c r="B62" s="22">
        <v>719</v>
      </c>
      <c r="C62" s="25" t="str">
        <f>VLOOKUP(B62,'[1]LISTADO ATM'!$A$2:$B$822,2,0)</f>
        <v xml:space="preserve">ATM Ayuntamiento Municipal San Luís </v>
      </c>
      <c r="D62" s="22" t="s">
        <v>18</v>
      </c>
      <c r="E62" s="36">
        <v>3335903151</v>
      </c>
    </row>
    <row r="63" spans="1:5" ht="18" x14ac:dyDescent="0.25">
      <c r="A63" s="19" t="str">
        <f>VLOOKUP(B63,'[1]LISTADO ATM'!$A$2:$C$822,3,0)</f>
        <v>DISTRITO NACIONAL</v>
      </c>
      <c r="B63" s="22">
        <v>125</v>
      </c>
      <c r="C63" s="25" t="str">
        <f>VLOOKUP(B63,'[1]LISTADO ATM'!$A$2:$B$822,2,0)</f>
        <v xml:space="preserve">ATM Dirección General de Aduanas II </v>
      </c>
      <c r="D63" s="22" t="s">
        <v>18</v>
      </c>
      <c r="E63" s="36">
        <v>3335903185</v>
      </c>
    </row>
    <row r="64" spans="1:5" ht="18" x14ac:dyDescent="0.25">
      <c r="A64" s="19" t="str">
        <f>VLOOKUP(B64,'[1]LISTADO ATM'!$A$2:$C$822,3,0)</f>
        <v>DISTRITO NACIONAL</v>
      </c>
      <c r="B64" s="22">
        <v>224</v>
      </c>
      <c r="C64" s="25" t="str">
        <f>VLOOKUP(B64,'[1]LISTADO ATM'!$A$2:$B$822,2,0)</f>
        <v xml:space="preserve">ATM S/M Nacional El Millón (Núñez de Cáceres) </v>
      </c>
      <c r="D64" s="22" t="s">
        <v>18</v>
      </c>
      <c r="E64" s="36" t="s">
        <v>26</v>
      </c>
    </row>
    <row r="65" spans="1:5" ht="21" customHeight="1" x14ac:dyDescent="0.25">
      <c r="A65" s="19" t="str">
        <f>VLOOKUP(B65,'[1]LISTADO ATM'!$A$2:$C$822,3,0)</f>
        <v>DISTRITO NACIONAL</v>
      </c>
      <c r="B65" s="22">
        <v>676</v>
      </c>
      <c r="C65" s="25" t="str">
        <f>VLOOKUP(B65,'[1]LISTADO ATM'!$A$2:$B$822,2,0)</f>
        <v>ATM S/M Bravo Colina Del Oeste</v>
      </c>
      <c r="D65" s="22" t="s">
        <v>18</v>
      </c>
      <c r="E65" s="36" t="s">
        <v>28</v>
      </c>
    </row>
    <row r="66" spans="1:5" ht="21" customHeight="1" x14ac:dyDescent="0.25">
      <c r="A66" s="19" t="str">
        <f>VLOOKUP(B66,'[1]LISTADO ATM'!$A$2:$C$822,3,0)</f>
        <v>DISTRITO NACIONAL</v>
      </c>
      <c r="B66" s="22">
        <v>96</v>
      </c>
      <c r="C66" s="25" t="str">
        <f>VLOOKUP(B66,'[1]LISTADO ATM'!$A$2:$B$822,2,0)</f>
        <v>ATM S/M Caribe Av. Charles de Gaulle</v>
      </c>
      <c r="D66" s="22" t="s">
        <v>18</v>
      </c>
      <c r="E66" s="36">
        <v>3335903486</v>
      </c>
    </row>
    <row r="67" spans="1:5" ht="21" customHeight="1" x14ac:dyDescent="0.25">
      <c r="A67" s="19" t="str">
        <f>VLOOKUP(B67,'[1]LISTADO ATM'!$A$2:$C$822,3,0)</f>
        <v>ESTE</v>
      </c>
      <c r="B67" s="22">
        <v>385</v>
      </c>
      <c r="C67" s="25" t="str">
        <f>VLOOKUP(B67,'[1]LISTADO ATM'!$A$2:$B$822,2,0)</f>
        <v xml:space="preserve">ATM Plaza Verón I </v>
      </c>
      <c r="D67" s="22" t="s">
        <v>18</v>
      </c>
      <c r="E67" s="36">
        <v>3335903494</v>
      </c>
    </row>
    <row r="68" spans="1:5" ht="21" customHeight="1" x14ac:dyDescent="0.25">
      <c r="A68" s="19" t="str">
        <f>VLOOKUP(B68,'[1]LISTADO ATM'!$A$2:$C$822,3,0)</f>
        <v>NORTE</v>
      </c>
      <c r="B68" s="22">
        <v>292</v>
      </c>
      <c r="C68" s="25" t="str">
        <f>VLOOKUP(B68,'[1]LISTADO ATM'!$A$2:$B$822,2,0)</f>
        <v xml:space="preserve">ATM UNP Castañuelas (Montecristi) </v>
      </c>
      <c r="D68" s="22" t="s">
        <v>18</v>
      </c>
      <c r="E68" s="36">
        <v>3335903500</v>
      </c>
    </row>
    <row r="69" spans="1:5" ht="21" customHeight="1" x14ac:dyDescent="0.25">
      <c r="A69" s="19" t="str">
        <f>VLOOKUP(B69,'[1]LISTADO ATM'!$A$2:$C$822,3,0)</f>
        <v>DISTRITO NACIONAL</v>
      </c>
      <c r="B69" s="22">
        <v>577</v>
      </c>
      <c r="C69" s="25" t="str">
        <f>VLOOKUP(B69,'[1]LISTADO ATM'!$A$2:$B$822,2,0)</f>
        <v xml:space="preserve">ATM Olé Ave. Duarte </v>
      </c>
      <c r="D69" s="22" t="s">
        <v>18</v>
      </c>
      <c r="E69" s="36">
        <v>3335903524</v>
      </c>
    </row>
    <row r="70" spans="1:5" ht="21" customHeight="1" x14ac:dyDescent="0.25">
      <c r="A70" s="19" t="str">
        <f>VLOOKUP(B70,'[1]LISTADO ATM'!$A$2:$C$822,3,0)</f>
        <v>DISTRITO NACIONAL</v>
      </c>
      <c r="B70" s="22">
        <v>570</v>
      </c>
      <c r="C70" s="25" t="str">
        <f>VLOOKUP(B70,'[1]LISTADO ATM'!$A$2:$B$822,2,0)</f>
        <v xml:space="preserve">ATM S/M Liverpool Villa Mella </v>
      </c>
      <c r="D70" s="22" t="s">
        <v>18</v>
      </c>
      <c r="E70" s="36">
        <v>3335903526</v>
      </c>
    </row>
    <row r="71" spans="1:5" ht="21" customHeight="1" x14ac:dyDescent="0.25">
      <c r="A71" s="19" t="str">
        <f>VLOOKUP(B71,'[1]LISTADO ATM'!$A$2:$C$822,3,0)</f>
        <v>DISTRITO NACIONAL</v>
      </c>
      <c r="B71" s="22">
        <v>911</v>
      </c>
      <c r="C71" s="25" t="str">
        <f>VLOOKUP(B71,'[1]LISTADO ATM'!$A$2:$B$822,2,0)</f>
        <v xml:space="preserve">ATM Oficina Venezuela II </v>
      </c>
      <c r="D71" s="22" t="s">
        <v>18</v>
      </c>
      <c r="E71" s="36">
        <v>3335903529</v>
      </c>
    </row>
    <row r="72" spans="1:5" ht="21" customHeight="1" x14ac:dyDescent="0.25">
      <c r="A72" s="19" t="str">
        <f>VLOOKUP(B72,'[1]LISTADO ATM'!$A$2:$C$822,3,0)</f>
        <v>SUR</v>
      </c>
      <c r="B72" s="22">
        <v>995</v>
      </c>
      <c r="C72" s="25" t="str">
        <f>VLOOKUP(B72,'[1]LISTADO ATM'!$A$2:$B$822,2,0)</f>
        <v xml:space="preserve">ATM Oficina San Cristobal III (Lobby) </v>
      </c>
      <c r="D72" s="22" t="s">
        <v>18</v>
      </c>
      <c r="E72" s="36">
        <v>3335903530</v>
      </c>
    </row>
    <row r="73" spans="1:5" ht="21" customHeight="1" x14ac:dyDescent="0.25">
      <c r="A73" s="19" t="str">
        <f>VLOOKUP(B73,'[1]LISTADO ATM'!$A$2:$C$822,3,0)</f>
        <v>DISTRITO NACIONAL</v>
      </c>
      <c r="B73" s="22">
        <v>957</v>
      </c>
      <c r="C73" s="25" t="str">
        <f>VLOOKUP(B73,'[1]LISTADO ATM'!$A$2:$B$822,2,0)</f>
        <v xml:space="preserve">ATM Oficina Venezuela </v>
      </c>
      <c r="D73" s="22" t="s">
        <v>18</v>
      </c>
      <c r="E73" s="36">
        <v>3335903531</v>
      </c>
    </row>
    <row r="74" spans="1:5" ht="21" customHeight="1" x14ac:dyDescent="0.25">
      <c r="A74" s="19" t="str">
        <f>VLOOKUP(B74,'[1]LISTADO ATM'!$A$2:$C$822,3,0)</f>
        <v>DISTRITO NACIONAL</v>
      </c>
      <c r="B74" s="22">
        <v>823</v>
      </c>
      <c r="C74" s="25" t="str">
        <f>VLOOKUP(B74,'[1]LISTADO ATM'!$A$2:$B$822,2,0)</f>
        <v xml:space="preserve">ATM UNP El Carril (Haina) </v>
      </c>
      <c r="D74" s="22" t="s">
        <v>18</v>
      </c>
      <c r="E74" s="36">
        <v>3335903532</v>
      </c>
    </row>
    <row r="75" spans="1:5" ht="21" customHeight="1" x14ac:dyDescent="0.25">
      <c r="A75" s="19" t="str">
        <f>VLOOKUP(B75,'[1]LISTADO ATM'!$A$2:$C$822,3,0)</f>
        <v>DISTRITO NACIONAL</v>
      </c>
      <c r="B75" s="22">
        <v>875</v>
      </c>
      <c r="C75" s="25" t="str">
        <f>VLOOKUP(B75,'[1]LISTADO ATM'!$A$2:$B$822,2,0)</f>
        <v xml:space="preserve">ATM Texaco Aut. Duarte KM 14 1/2 (Los Alcarrizos) </v>
      </c>
      <c r="D75" s="22" t="s">
        <v>18</v>
      </c>
      <c r="E75" s="36">
        <v>3335903533</v>
      </c>
    </row>
    <row r="76" spans="1:5" ht="18.75" thickBot="1" x14ac:dyDescent="0.3">
      <c r="A76" s="26" t="s">
        <v>11</v>
      </c>
      <c r="B76" s="37">
        <f>COUNT(B58:B75)</f>
        <v>18</v>
      </c>
      <c r="C76" s="14"/>
      <c r="D76" s="14"/>
      <c r="E76" s="14"/>
    </row>
    <row r="77" spans="1:5" ht="15.75" thickBot="1" x14ac:dyDescent="0.3">
      <c r="B77" s="5"/>
      <c r="E77" s="5"/>
    </row>
    <row r="78" spans="1:5" ht="18" x14ac:dyDescent="0.25">
      <c r="A78" s="51" t="s">
        <v>13</v>
      </c>
      <c r="B78" s="52"/>
      <c r="C78" s="52"/>
      <c r="D78" s="52"/>
      <c r="E78" s="53"/>
    </row>
    <row r="79" spans="1:5" ht="18" x14ac:dyDescent="0.25">
      <c r="A79" s="2" t="s">
        <v>5</v>
      </c>
      <c r="B79" s="2" t="s">
        <v>6</v>
      </c>
      <c r="C79" s="4" t="s">
        <v>7</v>
      </c>
      <c r="D79" s="18" t="s">
        <v>8</v>
      </c>
      <c r="E79" s="18" t="s">
        <v>9</v>
      </c>
    </row>
    <row r="80" spans="1:5" ht="17.25" customHeight="1" x14ac:dyDescent="0.25">
      <c r="A80" s="19" t="str">
        <f>VLOOKUP(B80,'[1]LISTADO ATM'!$A$2:$C$822,3,0)</f>
        <v>ESTE</v>
      </c>
      <c r="B80" s="22">
        <v>211</v>
      </c>
      <c r="C80" s="25" t="str">
        <f>VLOOKUP(B80,'[1]LISTADO ATM'!$A$2:$B$822,2,0)</f>
        <v xml:space="preserve">ATM Oficina La Romana I </v>
      </c>
      <c r="D80" s="28" t="s">
        <v>22</v>
      </c>
      <c r="E80" s="25">
        <v>3335903133</v>
      </c>
    </row>
    <row r="81" spans="1:5" ht="17.25" customHeight="1" x14ac:dyDescent="0.25">
      <c r="A81" s="19" t="str">
        <f>VLOOKUP(B81,'[1]LISTADO ATM'!$A$2:$C$822,3,0)</f>
        <v>DISTRITO NACIONAL</v>
      </c>
      <c r="B81" s="22">
        <v>818</v>
      </c>
      <c r="C81" s="25" t="str">
        <f>VLOOKUP(B81,'[1]LISTADO ATM'!$A$2:$B$822,2,0)</f>
        <v xml:space="preserve">ATM Juridicción Inmobiliaria </v>
      </c>
      <c r="D81" s="28" t="s">
        <v>22</v>
      </c>
      <c r="E81" s="25">
        <v>3335902160</v>
      </c>
    </row>
    <row r="82" spans="1:5" ht="17.25" customHeight="1" x14ac:dyDescent="0.25">
      <c r="A82" s="19">
        <v>884</v>
      </c>
      <c r="B82" s="22">
        <v>39</v>
      </c>
      <c r="C82" s="25" t="str">
        <f>VLOOKUP(B82,'[1]LISTADO ATM'!$A$2:$B$822,2,0)</f>
        <v xml:space="preserve">ATM Oficina Ovando </v>
      </c>
      <c r="D82" s="28" t="s">
        <v>22</v>
      </c>
      <c r="E82" s="25" t="s">
        <v>25</v>
      </c>
    </row>
    <row r="83" spans="1:5" ht="17.25" customHeight="1" x14ac:dyDescent="0.25">
      <c r="A83" s="19" t="str">
        <f>VLOOKUP(B83,'[1]LISTADO ATM'!$A$2:$C$822,3,0)</f>
        <v>DISTRITO NACIONAL</v>
      </c>
      <c r="B83" s="22">
        <v>347</v>
      </c>
      <c r="C83" s="25" t="str">
        <f>VLOOKUP(B83,'[1]LISTADO ATM'!$A$2:$B$822,2,0)</f>
        <v>ATM Patio de Colombia</v>
      </c>
      <c r="D83" s="28" t="s">
        <v>22</v>
      </c>
      <c r="E83" s="25">
        <v>3335903314</v>
      </c>
    </row>
    <row r="84" spans="1:5" ht="17.25" customHeight="1" x14ac:dyDescent="0.25">
      <c r="A84" s="19" t="str">
        <f>VLOOKUP(B84,'[1]LISTADO ATM'!$A$2:$C$822,3,0)</f>
        <v>SUR</v>
      </c>
      <c r="B84" s="22">
        <v>5</v>
      </c>
      <c r="C84" s="25" t="str">
        <f>VLOOKUP(B84,'[1]LISTADO ATM'!$A$2:$B$822,2,0)</f>
        <v>ATM Oficina Autoservicio Villa Ofelia (San Juan)</v>
      </c>
      <c r="D84" s="28" t="s">
        <v>22</v>
      </c>
      <c r="E84" s="25">
        <v>3335903517</v>
      </c>
    </row>
    <row r="85" spans="1:5" ht="17.25" customHeight="1" thickBot="1" x14ac:dyDescent="0.3">
      <c r="A85" s="19" t="str">
        <f>VLOOKUP(B85,'[1]LISTADO ATM'!$A$2:$C$822,3,0)</f>
        <v>DISTRITO NACIONAL</v>
      </c>
      <c r="B85" s="22">
        <v>70</v>
      </c>
      <c r="C85" s="25" t="str">
        <f>VLOOKUP(B85,'[1]LISTADO ATM'!$A$2:$B$822,2,0)</f>
        <v xml:space="preserve">ATM Autoservicio Plaza Lama Zona Oriental </v>
      </c>
      <c r="D85" s="28" t="s">
        <v>22</v>
      </c>
      <c r="E85" s="25">
        <v>3335903519</v>
      </c>
    </row>
    <row r="86" spans="1:5" ht="17.25" customHeight="1" thickBot="1" x14ac:dyDescent="0.3">
      <c r="A86" s="3" t="s">
        <v>11</v>
      </c>
      <c r="B86" s="38">
        <f>COUNT(B80:B85)</f>
        <v>6</v>
      </c>
      <c r="C86" s="14"/>
      <c r="D86" s="17"/>
      <c r="E86" s="17"/>
    </row>
    <row r="87" spans="1:5" ht="17.25" customHeight="1" thickBot="1" x14ac:dyDescent="0.3">
      <c r="B87" s="5"/>
      <c r="E87" s="5"/>
    </row>
    <row r="88" spans="1:5" ht="18.75" thickBot="1" x14ac:dyDescent="0.3">
      <c r="A88" s="42" t="s">
        <v>12</v>
      </c>
      <c r="B88" s="43"/>
      <c r="C88" t="s">
        <v>17</v>
      </c>
      <c r="D88" s="5"/>
      <c r="E88" s="5"/>
    </row>
    <row r="89" spans="1:5" ht="18.75" thickBot="1" x14ac:dyDescent="0.3">
      <c r="A89" s="44">
        <f>+B54+B76+B86</f>
        <v>59</v>
      </c>
      <c r="B89" s="45"/>
    </row>
    <row r="90" spans="1:5" ht="15.75" thickBot="1" x14ac:dyDescent="0.3">
      <c r="B90" s="5"/>
      <c r="E90" s="5"/>
    </row>
    <row r="91" spans="1:5" ht="18.75" thickBot="1" x14ac:dyDescent="0.3">
      <c r="A91" s="46" t="s">
        <v>15</v>
      </c>
      <c r="B91" s="47"/>
      <c r="C91" s="47"/>
      <c r="D91" s="47"/>
      <c r="E91" s="48"/>
    </row>
    <row r="92" spans="1:5" ht="17.25" customHeight="1" x14ac:dyDescent="0.25">
      <c r="A92" s="6" t="s">
        <v>5</v>
      </c>
      <c r="B92" s="6" t="s">
        <v>6</v>
      </c>
      <c r="C92" s="4" t="s">
        <v>7</v>
      </c>
      <c r="D92" s="49" t="s">
        <v>8</v>
      </c>
      <c r="E92" s="50"/>
    </row>
    <row r="93" spans="1:5" ht="18" x14ac:dyDescent="0.25">
      <c r="A93" s="22" t="str">
        <f>VLOOKUP(B93,'[1]LISTADO ATM'!$A$2:$C$822,3,0)</f>
        <v>NORTE</v>
      </c>
      <c r="B93" s="22">
        <v>805</v>
      </c>
      <c r="C93" s="22" t="str">
        <f>VLOOKUP(B93,'[1]LISTADO ATM'!$A$2:$B$822,2,0)</f>
        <v xml:space="preserve">ATM Be Live Grand Marién (Puerto Plata) </v>
      </c>
      <c r="D93" s="40" t="s">
        <v>23</v>
      </c>
      <c r="E93" s="41"/>
    </row>
    <row r="94" spans="1:5" ht="18" x14ac:dyDescent="0.25">
      <c r="A94" s="22" t="str">
        <f>VLOOKUP(B94,'[1]LISTADO ATM'!$A$2:$C$822,3,0)</f>
        <v>DISTRITO NACIONAL</v>
      </c>
      <c r="B94" s="22">
        <v>989</v>
      </c>
      <c r="C94" s="22" t="str">
        <f>VLOOKUP(B94,'[1]LISTADO ATM'!$A$2:$B$822,2,0)</f>
        <v xml:space="preserve">ATM Ministerio de Deportes </v>
      </c>
      <c r="D94" s="40" t="s">
        <v>23</v>
      </c>
      <c r="E94" s="41"/>
    </row>
    <row r="95" spans="1:5" ht="18" x14ac:dyDescent="0.25">
      <c r="A95" s="22" t="str">
        <f>VLOOKUP(B95,'[1]LISTADO ATM'!$A$2:$C$822,3,0)</f>
        <v>DISTRITO NACIONAL</v>
      </c>
      <c r="B95" s="22">
        <v>347</v>
      </c>
      <c r="C95" s="22" t="str">
        <f>VLOOKUP(B95,'[1]LISTADO ATM'!$A$2:$B$822,2,0)</f>
        <v>ATM Patio de Colombia</v>
      </c>
      <c r="D95" s="40" t="s">
        <v>23</v>
      </c>
      <c r="E95" s="41"/>
    </row>
    <row r="96" spans="1:5" ht="18" x14ac:dyDescent="0.25">
      <c r="A96" s="22" t="str">
        <f>VLOOKUP(B96,'[1]LISTADO ATM'!$A$2:$C$822,3,0)</f>
        <v>DISTRITO NACIONAL</v>
      </c>
      <c r="B96" s="22">
        <v>554</v>
      </c>
      <c r="C96" s="22" t="str">
        <f>VLOOKUP(B96,'[1]LISTADO ATM'!$A$2:$B$822,2,0)</f>
        <v xml:space="preserve">ATM Oficina Isabel La Católica I </v>
      </c>
      <c r="D96" s="40" t="s">
        <v>23</v>
      </c>
      <c r="E96" s="41"/>
    </row>
    <row r="97" spans="1:5" ht="18" x14ac:dyDescent="0.25">
      <c r="A97" s="22" t="str">
        <f>VLOOKUP(B97,'[1]LISTADO ATM'!$A$2:$C$822,3,0)</f>
        <v>SUR</v>
      </c>
      <c r="B97" s="22">
        <v>733</v>
      </c>
      <c r="C97" s="22" t="str">
        <f>VLOOKUP(B97,'[1]LISTADO ATM'!$A$2:$B$822,2,0)</f>
        <v xml:space="preserve">ATM Zona Franca Perdenales </v>
      </c>
      <c r="D97" s="40" t="s">
        <v>23</v>
      </c>
      <c r="E97" s="41"/>
    </row>
    <row r="98" spans="1:5" ht="18" x14ac:dyDescent="0.25">
      <c r="A98" s="22" t="str">
        <f>VLOOKUP(B98,'[1]LISTADO ATM'!$A$2:$C$822,3,0)</f>
        <v>SUR</v>
      </c>
      <c r="B98" s="39">
        <v>767</v>
      </c>
      <c r="C98" s="22" t="str">
        <f>VLOOKUP(B98,'[1]LISTADO ATM'!$A$2:$B$822,2,0)</f>
        <v xml:space="preserve">ATM S/M Diverso (Azua) </v>
      </c>
      <c r="D98" s="40" t="s">
        <v>23</v>
      </c>
      <c r="E98" s="41"/>
    </row>
    <row r="99" spans="1:5" ht="18" x14ac:dyDescent="0.25">
      <c r="A99" s="22" t="str">
        <f>VLOOKUP(B99,'[1]LISTADO ATM'!$A$2:$C$822,3,0)</f>
        <v>NORTE</v>
      </c>
      <c r="B99" s="22">
        <v>903</v>
      </c>
      <c r="C99" s="22" t="str">
        <f>VLOOKUP(B99,'[1]LISTADO ATM'!$A$2:$B$822,2,0)</f>
        <v xml:space="preserve">ATM Oficina La Vega Real I </v>
      </c>
      <c r="D99" s="40" t="s">
        <v>23</v>
      </c>
      <c r="E99" s="41"/>
    </row>
    <row r="100" spans="1:5" ht="18" x14ac:dyDescent="0.25">
      <c r="A100" s="22" t="str">
        <f>VLOOKUP(B100,'[1]LISTADO ATM'!$A$2:$C$822,3,0)</f>
        <v>DISTRITO NACIONAL</v>
      </c>
      <c r="B100" s="22">
        <v>698</v>
      </c>
      <c r="C100" s="22" t="str">
        <f>VLOOKUP(B100,'[1]LISTADO ATM'!$A$2:$B$822,2,0)</f>
        <v>ATM Parador Bellamar</v>
      </c>
      <c r="D100" s="40" t="s">
        <v>23</v>
      </c>
      <c r="E100" s="41"/>
    </row>
    <row r="101" spans="1:5" ht="18" x14ac:dyDescent="0.25">
      <c r="A101" s="22" t="str">
        <f>VLOOKUP(B101,'[1]LISTADO ATM'!$A$2:$C$822,3,0)</f>
        <v>NORTE</v>
      </c>
      <c r="B101" s="22">
        <v>77</v>
      </c>
      <c r="C101" s="22" t="str">
        <f>VLOOKUP(B101,'[1]LISTADO ATM'!$A$2:$B$822,2,0)</f>
        <v xml:space="preserve">ATM Oficina Cruce de Imbert </v>
      </c>
      <c r="D101" s="40" t="s">
        <v>24</v>
      </c>
      <c r="E101" s="41"/>
    </row>
    <row r="102" spans="1:5" ht="18" x14ac:dyDescent="0.25">
      <c r="A102" s="22" t="str">
        <f>VLOOKUP(B102,'[1]LISTADO ATM'!$A$2:$C$822,3,0)</f>
        <v>DISTRITO NACIONAL</v>
      </c>
      <c r="B102" s="22">
        <v>152</v>
      </c>
      <c r="C102" s="22" t="str">
        <f>VLOOKUP(B102,'[1]LISTADO ATM'!$A$2:$B$822,2,0)</f>
        <v xml:space="preserve">ATM Kiosco Megacentro II </v>
      </c>
      <c r="D102" s="40" t="s">
        <v>24</v>
      </c>
      <c r="E102" s="41"/>
    </row>
    <row r="103" spans="1:5" ht="18" x14ac:dyDescent="0.25">
      <c r="A103" s="66" t="str">
        <f>VLOOKUP(B103,'[1]LISTADO ATM'!$A$2:$C$822,3,0)</f>
        <v>SUR</v>
      </c>
      <c r="B103" s="22">
        <v>356</v>
      </c>
      <c r="C103" s="22" t="str">
        <f>VLOOKUP(B103,'[1]LISTADO ATM'!$A$2:$B$822,2,0)</f>
        <v xml:space="preserve">ATM Estación Sigma (San Cristóbal) </v>
      </c>
      <c r="D103" s="40" t="s">
        <v>24</v>
      </c>
      <c r="E103" s="41"/>
    </row>
    <row r="104" spans="1:5" ht="18" x14ac:dyDescent="0.25">
      <c r="A104" s="66" t="str">
        <f>VLOOKUP(B104,'[1]LISTADO ATM'!$A$2:$C$822,3,0)</f>
        <v>NORTE</v>
      </c>
      <c r="B104" s="22">
        <v>396</v>
      </c>
      <c r="C104" s="22" t="str">
        <f>VLOOKUP(B104,'[1]LISTADO ATM'!$A$2:$B$822,2,0)</f>
        <v xml:space="preserve">ATM Oficina Plaza Ulloa (La Fuente) </v>
      </c>
      <c r="D104" s="40" t="s">
        <v>23</v>
      </c>
      <c r="E104" s="41"/>
    </row>
    <row r="105" spans="1:5" ht="18" x14ac:dyDescent="0.25">
      <c r="A105" s="66" t="str">
        <f>VLOOKUP(B105,'[1]LISTADO ATM'!$A$2:$C$822,3,0)</f>
        <v>ESTE</v>
      </c>
      <c r="B105" s="22">
        <v>399</v>
      </c>
      <c r="C105" s="22" t="str">
        <f>VLOOKUP(B105,'[1]LISTADO ATM'!$A$2:$B$822,2,0)</f>
        <v xml:space="preserve">ATM Oficina La Romana II </v>
      </c>
      <c r="D105" s="40" t="s">
        <v>23</v>
      </c>
      <c r="E105" s="41"/>
    </row>
    <row r="106" spans="1:5" ht="18" x14ac:dyDescent="0.25">
      <c r="A106" s="66" t="str">
        <f>VLOOKUP(B106,'[1]LISTADO ATM'!$A$2:$C$822,3,0)</f>
        <v>DISTRITO NACIONAL</v>
      </c>
      <c r="B106" s="22">
        <v>424</v>
      </c>
      <c r="C106" s="22" t="str">
        <f>VLOOKUP(B106,'[1]LISTADO ATM'!$A$2:$B$822,2,0)</f>
        <v xml:space="preserve">ATM UNP Jumbo Luperón I </v>
      </c>
      <c r="D106" s="40" t="s">
        <v>23</v>
      </c>
      <c r="E106" s="41"/>
    </row>
    <row r="107" spans="1:5" ht="18" x14ac:dyDescent="0.25">
      <c r="A107" s="66" t="str">
        <f>VLOOKUP(B107,'[1]LISTADO ATM'!$A$2:$C$822,3,0)</f>
        <v>DISTRITO NACIONAL</v>
      </c>
      <c r="B107" s="22">
        <v>453</v>
      </c>
      <c r="C107" s="22" t="str">
        <f>VLOOKUP(B107,'[1]LISTADO ATM'!$A$2:$B$822,2,0)</f>
        <v xml:space="preserve">ATM Autobanco Sarasota II </v>
      </c>
      <c r="D107" s="40" t="s">
        <v>23</v>
      </c>
      <c r="E107" s="41"/>
    </row>
    <row r="108" spans="1:5" ht="18" x14ac:dyDescent="0.25">
      <c r="A108" s="66" t="str">
        <f>VLOOKUP(B108,'[1]LISTADO ATM'!$A$2:$C$822,3,0)</f>
        <v>DISTRITO NACIONAL</v>
      </c>
      <c r="B108" s="22">
        <v>557</v>
      </c>
      <c r="C108" s="22" t="str">
        <f>VLOOKUP(B108,'[1]LISTADO ATM'!$A$2:$B$822,2,0)</f>
        <v xml:space="preserve">ATM Multicentro La Sirena Ave. Mella </v>
      </c>
      <c r="D108" s="40" t="s">
        <v>24</v>
      </c>
      <c r="E108" s="41"/>
    </row>
    <row r="109" spans="1:5" ht="18" x14ac:dyDescent="0.25">
      <c r="A109" s="66" t="str">
        <f>VLOOKUP(B109,'[1]LISTADO ATM'!$A$2:$C$822,3,0)</f>
        <v>DISTRITO NACIONAL</v>
      </c>
      <c r="B109" s="22">
        <v>561</v>
      </c>
      <c r="C109" s="22" t="str">
        <f>VLOOKUP(B109,'[1]LISTADO ATM'!$A$2:$B$822,2,0)</f>
        <v xml:space="preserve">ATM Comando Regional P.N. S.D. Este </v>
      </c>
      <c r="D109" s="40" t="s">
        <v>24</v>
      </c>
      <c r="E109" s="41"/>
    </row>
    <row r="110" spans="1:5" ht="18" x14ac:dyDescent="0.25">
      <c r="A110" s="66" t="str">
        <f>VLOOKUP(B110,'[1]LISTADO ATM'!$A$2:$C$822,3,0)</f>
        <v>SUR</v>
      </c>
      <c r="B110" s="22">
        <v>615</v>
      </c>
      <c r="C110" s="22" t="str">
        <f>VLOOKUP(B110,'[1]LISTADO ATM'!$A$2:$B$822,2,0)</f>
        <v xml:space="preserve">ATM Estación Sunix Cabral (Barahona) </v>
      </c>
      <c r="D110" s="40" t="s">
        <v>23</v>
      </c>
      <c r="E110" s="41"/>
    </row>
    <row r="111" spans="1:5" ht="18" x14ac:dyDescent="0.25">
      <c r="A111" s="66" t="str">
        <f>VLOOKUP(B111,'[1]LISTADO ATM'!$A$2:$C$822,3,0)</f>
        <v>NORTE</v>
      </c>
      <c r="B111" s="22">
        <v>643</v>
      </c>
      <c r="C111" s="22" t="str">
        <f>VLOOKUP(B111,'[1]LISTADO ATM'!$A$2:$B$822,2,0)</f>
        <v xml:space="preserve">ATM Oficina Valerio </v>
      </c>
      <c r="D111" s="40" t="s">
        <v>24</v>
      </c>
      <c r="E111" s="41"/>
    </row>
    <row r="112" spans="1:5" ht="18" x14ac:dyDescent="0.25">
      <c r="A112" s="66" t="str">
        <f>VLOOKUP(B112,'[1]LISTADO ATM'!$A$2:$C$822,3,0)</f>
        <v>ESTE</v>
      </c>
      <c r="B112" s="22">
        <v>660</v>
      </c>
      <c r="C112" s="22" t="str">
        <f>VLOOKUP(B112,'[1]LISTADO ATM'!$A$2:$B$822,2,0)</f>
        <v>ATM Oficina Romana Norte II</v>
      </c>
      <c r="D112" s="40" t="s">
        <v>23</v>
      </c>
      <c r="E112" s="41"/>
    </row>
    <row r="113" spans="1:5" ht="18" x14ac:dyDescent="0.25">
      <c r="A113" s="66" t="str">
        <f>VLOOKUP(B113,'[1]LISTADO ATM'!$A$2:$C$822,3,0)</f>
        <v>ESTE</v>
      </c>
      <c r="B113" s="22">
        <v>673</v>
      </c>
      <c r="C113" s="22" t="str">
        <f>VLOOKUP(B113,'[1]LISTADO ATM'!$A$2:$B$822,2,0)</f>
        <v>ATM Clínica Dr. Cruz Jiminián</v>
      </c>
      <c r="D113" s="40" t="s">
        <v>23</v>
      </c>
      <c r="E113" s="41"/>
    </row>
    <row r="114" spans="1:5" ht="18" x14ac:dyDescent="0.25">
      <c r="A114" s="66" t="str">
        <f>VLOOKUP(B114,'[1]LISTADO ATM'!$A$2:$C$822,3,0)</f>
        <v>NORTE</v>
      </c>
      <c r="B114" s="22">
        <v>732</v>
      </c>
      <c r="C114" s="22" t="str">
        <f>VLOOKUP(B114,'[1]LISTADO ATM'!$A$2:$B$822,2,0)</f>
        <v xml:space="preserve">ATM Molino del Valle (Santiago) </v>
      </c>
      <c r="D114" s="40" t="s">
        <v>23</v>
      </c>
      <c r="E114" s="41"/>
    </row>
    <row r="115" spans="1:5" ht="18" x14ac:dyDescent="0.25">
      <c r="A115" s="66" t="str">
        <f>VLOOKUP(B115,'[1]LISTADO ATM'!$A$2:$C$822,3,0)</f>
        <v>DISTRITO NACIONAL</v>
      </c>
      <c r="B115" s="22">
        <v>790</v>
      </c>
      <c r="C115" s="22" t="str">
        <f>VLOOKUP(B115,'[1]LISTADO ATM'!$A$2:$B$822,2,0)</f>
        <v xml:space="preserve">ATM Oficina Bella Vista Mall I </v>
      </c>
      <c r="D115" s="40" t="s">
        <v>24</v>
      </c>
      <c r="E115" s="41"/>
    </row>
    <row r="116" spans="1:5" ht="18" x14ac:dyDescent="0.25">
      <c r="A116" s="66" t="str">
        <f>VLOOKUP(B116,'[1]LISTADO ATM'!$A$2:$C$822,3,0)</f>
        <v>ESTE</v>
      </c>
      <c r="B116" s="22">
        <v>963</v>
      </c>
      <c r="C116" s="22" t="str">
        <f>VLOOKUP(B116,'[1]LISTADO ATM'!$A$2:$B$822,2,0)</f>
        <v xml:space="preserve">ATM Multiplaza La Romana </v>
      </c>
      <c r="D116" s="40" t="s">
        <v>24</v>
      </c>
      <c r="E116" s="41"/>
    </row>
    <row r="117" spans="1:5" ht="18" x14ac:dyDescent="0.25">
      <c r="A117" s="66" t="str">
        <f>VLOOKUP(B117,'[1]LISTADO ATM'!$A$2:$C$822,3,0)</f>
        <v>NORTE</v>
      </c>
      <c r="B117" s="22">
        <v>987</v>
      </c>
      <c r="C117" s="22" t="str">
        <f>VLOOKUP(B117,'[1]LISTADO ATM'!$A$2:$B$822,2,0)</f>
        <v xml:space="preserve">ATM S/M Jumbo (Moca) </v>
      </c>
      <c r="D117" s="40" t="s">
        <v>24</v>
      </c>
      <c r="E117" s="41"/>
    </row>
    <row r="118" spans="1:5" ht="18.75" thickBot="1" x14ac:dyDescent="0.3">
      <c r="A118" s="26" t="s">
        <v>11</v>
      </c>
      <c r="B118" s="37">
        <f>COUNT(B93:B117)</f>
        <v>25</v>
      </c>
      <c r="C118" s="23"/>
      <c r="D118" s="23"/>
      <c r="E118" s="24"/>
    </row>
  </sheetData>
  <mergeCells count="38">
    <mergeCell ref="D116:E116"/>
    <mergeCell ref="D117:E117"/>
    <mergeCell ref="D111:E111"/>
    <mergeCell ref="D112:E112"/>
    <mergeCell ref="D113:E113"/>
    <mergeCell ref="D114:E114"/>
    <mergeCell ref="D115:E115"/>
    <mergeCell ref="D108:E108"/>
    <mergeCell ref="D109:E109"/>
    <mergeCell ref="D110:E110"/>
    <mergeCell ref="D103:E103"/>
    <mergeCell ref="D104:E104"/>
    <mergeCell ref="D105:E105"/>
    <mergeCell ref="D106:E106"/>
    <mergeCell ref="D107:E107"/>
    <mergeCell ref="A56:E56"/>
    <mergeCell ref="A78:E78"/>
    <mergeCell ref="C15:E15"/>
    <mergeCell ref="A17:E17"/>
    <mergeCell ref="A1:E1"/>
    <mergeCell ref="A2:E2"/>
    <mergeCell ref="A7:E7"/>
    <mergeCell ref="C10:E10"/>
    <mergeCell ref="A12:E12"/>
    <mergeCell ref="A88:B88"/>
    <mergeCell ref="A89:B89"/>
    <mergeCell ref="A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2021-05-30T10:00:43Z</dcterms:modified>
</cp:coreProperties>
</file>