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31\"/>
    </mc:Choice>
  </mc:AlternateContent>
  <bookViews>
    <workbookView xWindow="0" yWindow="0" windowWidth="4320" windowHeight="756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7" i="1" l="1"/>
  <c r="A127" i="1"/>
  <c r="B187" i="1"/>
  <c r="C226" i="1"/>
  <c r="A226" i="1"/>
  <c r="C225" i="1"/>
  <c r="A225" i="1"/>
  <c r="C224" i="1"/>
  <c r="A224" i="1"/>
  <c r="C223" i="1"/>
  <c r="A223" i="1"/>
  <c r="C185" i="1"/>
  <c r="A185" i="1"/>
  <c r="C220" i="1"/>
  <c r="A220" i="1"/>
  <c r="C219" i="1"/>
  <c r="A219" i="1"/>
  <c r="C218" i="1"/>
  <c r="A218" i="1"/>
  <c r="C227" i="1"/>
  <c r="A227" i="1"/>
  <c r="C222" i="1"/>
  <c r="A222" i="1"/>
  <c r="C221" i="1"/>
  <c r="A221" i="1"/>
  <c r="C169" i="1"/>
  <c r="A169" i="1"/>
  <c r="C168" i="1"/>
  <c r="A168" i="1"/>
  <c r="C167" i="1"/>
  <c r="A167" i="1"/>
  <c r="B128" i="1" l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C77" i="1"/>
  <c r="C78" i="1"/>
  <c r="C79" i="1"/>
  <c r="C80" i="1"/>
  <c r="C81" i="1"/>
  <c r="C82" i="1"/>
  <c r="C83" i="1"/>
  <c r="A77" i="1"/>
  <c r="A78" i="1"/>
  <c r="A79" i="1"/>
  <c r="A80" i="1"/>
  <c r="A81" i="1"/>
  <c r="A82" i="1"/>
  <c r="A83" i="1"/>
  <c r="C211" i="1"/>
  <c r="C212" i="1"/>
  <c r="C213" i="1"/>
  <c r="C214" i="1"/>
  <c r="C215" i="1"/>
  <c r="C216" i="1"/>
  <c r="C217" i="1"/>
  <c r="A211" i="1"/>
  <c r="A212" i="1"/>
  <c r="A213" i="1"/>
  <c r="A214" i="1"/>
  <c r="A215" i="1"/>
  <c r="A216" i="1"/>
  <c r="A217" i="1"/>
  <c r="C32" i="1"/>
  <c r="C166" i="1"/>
  <c r="C170" i="1"/>
  <c r="A166" i="1"/>
  <c r="A170" i="1"/>
  <c r="C186" i="1"/>
  <c r="A186" i="1"/>
  <c r="C171" i="1"/>
  <c r="C172" i="1"/>
  <c r="A171" i="1"/>
  <c r="A172" i="1"/>
  <c r="C163" i="1" l="1"/>
  <c r="C164" i="1"/>
  <c r="C165" i="1"/>
  <c r="A163" i="1"/>
  <c r="A164" i="1"/>
  <c r="A165" i="1"/>
  <c r="B229" i="1"/>
  <c r="B200" i="1"/>
  <c r="B173" i="1"/>
  <c r="C136" i="1" l="1"/>
  <c r="C137" i="1"/>
  <c r="C138" i="1"/>
  <c r="C139" i="1"/>
  <c r="A136" i="1"/>
  <c r="A137" i="1"/>
  <c r="A138" i="1"/>
  <c r="A139" i="1"/>
  <c r="C62" i="1"/>
  <c r="C63" i="1"/>
  <c r="C64" i="1"/>
  <c r="C65" i="1"/>
  <c r="C66" i="1"/>
  <c r="C67" i="1"/>
  <c r="C68" i="1"/>
  <c r="C69" i="1"/>
  <c r="C70" i="1"/>
  <c r="C71" i="1"/>
  <c r="C72" i="1"/>
  <c r="A62" i="1"/>
  <c r="A63" i="1"/>
  <c r="A64" i="1"/>
  <c r="A65" i="1"/>
  <c r="A66" i="1"/>
  <c r="A67" i="1"/>
  <c r="A68" i="1"/>
  <c r="A69" i="1"/>
  <c r="A70" i="1"/>
  <c r="A71" i="1"/>
  <c r="A72" i="1"/>
  <c r="C73" i="1"/>
  <c r="C74" i="1"/>
  <c r="C75" i="1"/>
  <c r="C76" i="1"/>
  <c r="C84" i="1"/>
  <c r="C85" i="1"/>
  <c r="C86" i="1"/>
  <c r="C87" i="1"/>
  <c r="C88" i="1"/>
  <c r="C89" i="1"/>
  <c r="A73" i="1"/>
  <c r="A74" i="1"/>
  <c r="A75" i="1"/>
  <c r="A76" i="1"/>
  <c r="A84" i="1"/>
  <c r="A85" i="1"/>
  <c r="A86" i="1"/>
  <c r="A87" i="1"/>
  <c r="A88" i="1"/>
  <c r="A89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A49" i="1"/>
  <c r="A50" i="1"/>
  <c r="A51" i="1"/>
  <c r="A52" i="1"/>
  <c r="A53" i="1"/>
  <c r="A54" i="1"/>
  <c r="A55" i="1"/>
  <c r="A56" i="1"/>
  <c r="A57" i="1"/>
  <c r="A58" i="1"/>
  <c r="A59" i="1"/>
  <c r="A60" i="1"/>
  <c r="F2" i="3"/>
  <c r="C33" i="1"/>
  <c r="C34" i="1"/>
  <c r="C35" i="1"/>
  <c r="C36" i="1"/>
  <c r="C37" i="1"/>
  <c r="A32" i="1"/>
  <c r="A33" i="1"/>
  <c r="A34" i="1"/>
  <c r="A35" i="1"/>
  <c r="A36" i="1"/>
  <c r="A37" i="1"/>
  <c r="C38" i="1"/>
  <c r="C39" i="1"/>
  <c r="C40" i="1"/>
  <c r="C41" i="1"/>
  <c r="C42" i="1"/>
  <c r="C43" i="1"/>
  <c r="C44" i="1"/>
  <c r="A38" i="1"/>
  <c r="A39" i="1"/>
  <c r="A40" i="1"/>
  <c r="A41" i="1"/>
  <c r="A42" i="1"/>
  <c r="A43" i="1"/>
  <c r="A44" i="1"/>
  <c r="C159" i="1"/>
  <c r="C160" i="1"/>
  <c r="C161" i="1"/>
  <c r="C162" i="1"/>
  <c r="A158" i="1"/>
  <c r="A159" i="1"/>
  <c r="A160" i="1"/>
  <c r="A161" i="1"/>
  <c r="A162" i="1"/>
  <c r="C184" i="1"/>
  <c r="A184" i="1"/>
  <c r="C183" i="1"/>
  <c r="A183" i="1"/>
  <c r="C180" i="1"/>
  <c r="C181" i="1"/>
  <c r="C182" i="1"/>
  <c r="A180" i="1"/>
  <c r="A181" i="1"/>
  <c r="A182" i="1"/>
  <c r="C156" i="1"/>
  <c r="C157" i="1"/>
  <c r="C158" i="1"/>
  <c r="A156" i="1"/>
  <c r="A157" i="1"/>
  <c r="B142" i="1"/>
  <c r="C133" i="1"/>
  <c r="C134" i="1"/>
  <c r="A133" i="1"/>
  <c r="A134" i="1"/>
  <c r="A135" i="1"/>
  <c r="C25" i="1"/>
  <c r="C26" i="1"/>
  <c r="C27" i="1"/>
  <c r="C28" i="1"/>
  <c r="C29" i="1"/>
  <c r="C30" i="1"/>
  <c r="A25" i="1"/>
  <c r="A26" i="1"/>
  <c r="A27" i="1"/>
  <c r="A28" i="1"/>
  <c r="A29" i="1"/>
  <c r="C12" i="1"/>
  <c r="C13" i="1"/>
  <c r="C14" i="1"/>
  <c r="C15" i="1"/>
  <c r="C16" i="1"/>
  <c r="C17" i="1"/>
  <c r="C18" i="1"/>
  <c r="C19" i="1"/>
  <c r="C20" i="1"/>
  <c r="A12" i="1"/>
  <c r="A13" i="1"/>
  <c r="A14" i="1"/>
  <c r="A15" i="1"/>
  <c r="A16" i="1"/>
  <c r="A17" i="1"/>
  <c r="A18" i="1"/>
  <c r="A19" i="1"/>
  <c r="A20" i="1"/>
  <c r="C21" i="1"/>
  <c r="C22" i="1"/>
  <c r="C23" i="1"/>
  <c r="C24" i="1"/>
  <c r="C31" i="1"/>
  <c r="A21" i="1"/>
  <c r="A22" i="1"/>
  <c r="A23" i="1"/>
  <c r="A24" i="1"/>
  <c r="A30" i="1"/>
  <c r="A31" i="1"/>
  <c r="C228" i="1"/>
  <c r="A228" i="1"/>
  <c r="C155" i="1"/>
  <c r="A155" i="1"/>
  <c r="C45" i="1"/>
  <c r="C46" i="1"/>
  <c r="C47" i="1"/>
  <c r="C48" i="1"/>
  <c r="A45" i="1"/>
  <c r="A46" i="1"/>
  <c r="A47" i="1"/>
  <c r="A48" i="1"/>
  <c r="A61" i="1"/>
  <c r="C135" i="1"/>
  <c r="C10" i="1"/>
  <c r="C11" i="1"/>
  <c r="A10" i="1"/>
  <c r="A11" i="1"/>
  <c r="C210" i="1" l="1"/>
  <c r="A210" i="1"/>
  <c r="C209" i="1"/>
  <c r="A209" i="1"/>
  <c r="C208" i="1"/>
  <c r="A208" i="1"/>
  <c r="C207" i="1"/>
  <c r="A207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C191" i="1"/>
  <c r="A191" i="1"/>
  <c r="C179" i="1"/>
  <c r="A179" i="1"/>
  <c r="C178" i="1"/>
  <c r="A178" i="1"/>
  <c r="C177" i="1"/>
  <c r="A177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32" i="1"/>
  <c r="A132" i="1"/>
  <c r="C9" i="1"/>
  <c r="A9" i="1"/>
  <c r="A203" i="1" l="1"/>
</calcChain>
</file>

<file path=xl/sharedStrings.xml><?xml version="1.0" encoding="utf-8"?>
<sst xmlns="http://schemas.openxmlformats.org/spreadsheetml/2006/main" count="1183" uniqueCount="57">
  <si>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</si>
  <si>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</si>
  <si>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</si>
  <si>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</si>
  <si>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</si>
  <si>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</si>
  <si>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</si>
  <si>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</si>
  <si>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</si>
  <si>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</si>
  <si>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</si>
  <si>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</si>
  <si>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</si>
  <si>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</si>
  <si>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</si>
  <si>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</si>
  <si>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</si>
  <si>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</si>
  <si>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</si>
  <si>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</si>
  <si>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</si>
  <si>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</si>
  <si>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RECHAZO LLENA</t>
  </si>
  <si>
    <t>3 Gavetas Vacías</t>
  </si>
  <si>
    <t>2 Gavetas Vacias + 1 Fallando</t>
  </si>
  <si>
    <t>GAVETA DE DEPOSITO LLENA</t>
  </si>
  <si>
    <t>3335905283 </t>
  </si>
  <si>
    <t>DISTRITO NACIONAL</t>
  </si>
  <si>
    <t xml:space="preserve">ATM Oficina Charles de Gaulle II </t>
  </si>
  <si>
    <t>NORTE</t>
  </si>
  <si>
    <t xml:space="preserve">ATM Oficina Monterrico </t>
  </si>
  <si>
    <t xml:space="preserve">ATM S/M La Fuente FUN (Santiago) </t>
  </si>
  <si>
    <t>ESTE</t>
  </si>
  <si>
    <t xml:space="preserve">ATM Jumbo Higuey </t>
  </si>
  <si>
    <t xml:space="preserve">ATM Oficina Charles de Gaulle III </t>
  </si>
  <si>
    <t xml:space="preserve">ATM Oficina Gascue </t>
  </si>
  <si>
    <t xml:space="preserve">ATM Oficina Samaná </t>
  </si>
  <si>
    <t xml:space="preserve">ATM Almacenes Zaglul (La Altagracia) </t>
  </si>
  <si>
    <t xml:space="preserve">ATM Oficina Estancia Nueva (Moca) </t>
  </si>
  <si>
    <t xml:space="preserve">ATM Estación Los Samanes (Ranchito, La Vega) </t>
  </si>
  <si>
    <t xml:space="preserve">ATM Zona Franca (Santiago) I </t>
  </si>
  <si>
    <t xml:space="preserve">ATM Ayuntamiento Municipal San Luís </t>
  </si>
  <si>
    <t xml:space="preserve">ATM Oficina Guayubín </t>
  </si>
  <si>
    <t xml:space="preserve">ATM Oficina Navarrete </t>
  </si>
  <si>
    <t xml:space="preserve">ATM Kiosco Megacentro I </t>
  </si>
  <si>
    <t>SUR</t>
  </si>
  <si>
    <t xml:space="preserve">ATM UNP Rancho Arriba </t>
  </si>
  <si>
    <t xml:space="preserve">ATM Oficina El Mamey Los Hidalgos </t>
  </si>
  <si>
    <t xml:space="preserve">ATM Oficina Independencia I </t>
  </si>
  <si>
    <t xml:space="preserve">ATM UNP Luperón (Puerto Plata) </t>
  </si>
  <si>
    <t xml:space="preserve">ATM Estacion Eco Cibeles (Las Matas de Farfán) </t>
  </si>
  <si>
    <t xml:space="preserve">ATM Oficina Máximo Gómez </t>
  </si>
  <si>
    <t xml:space="preserve">ATM S/M Pristine </t>
  </si>
  <si>
    <t xml:space="preserve">ATM Oficina Independencia II  </t>
  </si>
  <si>
    <t xml:space="preserve">ATM Oficina Constanza </t>
  </si>
  <si>
    <t>ATM Oficina Autoservicio Villa Ofelia (San Juan)</t>
  </si>
  <si>
    <t>ATM UNP Farmaconal Higuey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</si>
</sst>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0"/>
      <tableStyleElement type="headerRow" dxfId="119"/>
      <tableStyleElement type="totalRow" dxfId="118"/>
      <tableStyleElement type="firstColumn" dxfId="117"/>
      <tableStyleElement type="lastColumn" dxfId="116"/>
      <tableStyleElement type="firstRowStripe" dxfId="115"/>
      <tableStyleElement type="firstColumnStripe" dxfId="1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"/>
  <sheetViews>
    <sheetView tabSelected="1" zoomScaleNormal="100" workbookViewId="0">
      <selection activeCell="F221" sqref="F221"/>
    </sheetView>
  </sheetViews>
  <sheetFormatPr baseColWidth="10" defaultColWidth="23.42578125" defaultRowHeight="15" x14ac:dyDescent="0.25"/>
  <cols>
    <col min="1" max="1" width="26.42578125" bestFit="1" customWidth="1"/>
    <col min="2" max="2" width="23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x14ac:dyDescent="0.25">
      <c r="A1" s="56" t="s">
        <v>1</v>
      </c>
      <c r="B1" s="57"/>
      <c r="C1" s="57"/>
      <c r="D1" s="57"/>
      <c r="E1" s="58"/>
    </row>
    <row r="2" spans="1:5" ht="25.5" x14ac:dyDescent="0.25">
      <c r="A2" s="59" t="s">
        <v>0</v>
      </c>
      <c r="B2" s="60"/>
      <c r="C2" s="60"/>
      <c r="D2" s="60"/>
      <c r="E2" s="61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44347.25</v>
      </c>
      <c r="C4" s="1"/>
      <c r="D4" s="1"/>
      <c r="E4" s="11"/>
    </row>
    <row r="5" spans="1:5" ht="18.75" thickBot="1" x14ac:dyDescent="0.3">
      <c r="A5" s="7" t="s">
        <v>3</v>
      </c>
      <c r="B5" s="9">
        <v>44347.708333333336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2" t="s">
        <v>4</v>
      </c>
      <c r="B7" s="63"/>
      <c r="C7" s="63"/>
      <c r="D7" s="63"/>
      <c r="E7" s="64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str">
        <f>VLOOKUP(B9,'[1]LISTADO ATM'!$A$2:$C$822,3,0)</f>
        <v>DISTRITO NACIONAL</v>
      </c>
      <c r="B9" s="22">
        <v>325</v>
      </c>
      <c r="C9" s="25" t="str">
        <f>VLOOKUP(B9,'[1]LISTADO ATM'!$A$2:$B$822,2,0)</f>
        <v>ATM Casa Edwin</v>
      </c>
      <c r="D9" s="16" t="s">
        <v>21</v>
      </c>
      <c r="E9" s="25">
        <v>3335903492</v>
      </c>
    </row>
    <row r="10" spans="1:5" ht="18" x14ac:dyDescent="0.25">
      <c r="A10" s="19" t="str">
        <f>VLOOKUP(B10,'[1]LISTADO ATM'!$A$2:$C$822,3,0)</f>
        <v>DISTRITO NACIONAL</v>
      </c>
      <c r="B10" s="22">
        <v>563</v>
      </c>
      <c r="C10" s="25" t="str">
        <f>VLOOKUP(B10,'[1]LISTADO ATM'!$A$2:$B$822,2,0)</f>
        <v xml:space="preserve">ATM Base Aérea San Isidro </v>
      </c>
      <c r="D10" s="16" t="s">
        <v>21</v>
      </c>
      <c r="E10" s="25">
        <v>3335903577</v>
      </c>
    </row>
    <row r="11" spans="1:5" ht="18" x14ac:dyDescent="0.25">
      <c r="A11" s="19" t="str">
        <f>VLOOKUP(B11,'[1]LISTADO ATM'!$A$2:$C$822,3,0)</f>
        <v>SUR</v>
      </c>
      <c r="B11" s="22">
        <v>995</v>
      </c>
      <c r="C11" s="25" t="str">
        <f>VLOOKUP(B11,'[1]LISTADO ATM'!$A$2:$B$822,2,0)</f>
        <v xml:space="preserve">ATM Oficina San Cristobal III (Lobby) </v>
      </c>
      <c r="D11" s="16" t="s">
        <v>21</v>
      </c>
      <c r="E11" s="25">
        <v>3335903530</v>
      </c>
    </row>
    <row r="12" spans="1:5" ht="18" x14ac:dyDescent="0.25">
      <c r="A12" s="19" t="str">
        <f>VLOOKUP(B12,'[1]LISTADO ATM'!$A$2:$C$822,3,0)</f>
        <v>SUR</v>
      </c>
      <c r="B12" s="22">
        <v>781</v>
      </c>
      <c r="C12" s="25" t="str">
        <f>VLOOKUP(B12,'[1]LISTADO ATM'!$A$2:$B$822,2,0)</f>
        <v xml:space="preserve">ATM Estación Isla Barahona </v>
      </c>
      <c r="D12" s="16" t="s">
        <v>21</v>
      </c>
      <c r="E12" s="27">
        <v>3335903449</v>
      </c>
    </row>
    <row r="13" spans="1:5" ht="18" x14ac:dyDescent="0.25">
      <c r="A13" s="19" t="str">
        <f>VLOOKUP(B13,'[1]LISTADO ATM'!$A$2:$C$822,3,0)</f>
        <v>NORTE</v>
      </c>
      <c r="B13" s="22">
        <v>749</v>
      </c>
      <c r="C13" s="25" t="str">
        <f>VLOOKUP(B13,'[1]LISTADO ATM'!$A$2:$B$822,2,0)</f>
        <v xml:space="preserve">ATM Oficina Yaque </v>
      </c>
      <c r="D13" s="16" t="s">
        <v>21</v>
      </c>
      <c r="E13" s="27">
        <v>3335903466</v>
      </c>
    </row>
    <row r="14" spans="1:5" ht="18" x14ac:dyDescent="0.25">
      <c r="A14" s="19" t="str">
        <f>VLOOKUP(B14,'[1]LISTADO ATM'!$A$2:$C$822,3,0)</f>
        <v>NORTE</v>
      </c>
      <c r="B14" s="22">
        <v>142</v>
      </c>
      <c r="C14" s="25" t="str">
        <f>VLOOKUP(B14,'[1]LISTADO ATM'!$A$2:$B$822,2,0)</f>
        <v xml:space="preserve">ATM Centro de Caja Galerías Bonao </v>
      </c>
      <c r="D14" s="16" t="s">
        <v>21</v>
      </c>
      <c r="E14" s="27">
        <v>3335903469</v>
      </c>
    </row>
    <row r="15" spans="1:5" ht="18" x14ac:dyDescent="0.25">
      <c r="A15" s="19" t="str">
        <f>VLOOKUP(B15,'[1]LISTADO ATM'!$A$2:$C$822,3,0)</f>
        <v>ESTE</v>
      </c>
      <c r="B15" s="22">
        <v>268</v>
      </c>
      <c r="C15" s="25" t="str">
        <f>VLOOKUP(B15,'[1]LISTADO ATM'!$A$2:$B$822,2,0)</f>
        <v xml:space="preserve">ATM Autobanco La Altagracia (Higuey) </v>
      </c>
      <c r="D15" s="16" t="s">
        <v>21</v>
      </c>
      <c r="E15" s="27">
        <v>3335903490</v>
      </c>
    </row>
    <row r="16" spans="1:5" ht="18" x14ac:dyDescent="0.25">
      <c r="A16" s="19" t="str">
        <f>VLOOKUP(B16,'[1]LISTADO ATM'!$A$2:$C$822,3,0)</f>
        <v>SUR</v>
      </c>
      <c r="B16" s="22">
        <v>182</v>
      </c>
      <c r="C16" s="25" t="str">
        <f>VLOOKUP(B16,'[1]LISTADO ATM'!$A$2:$B$822,2,0)</f>
        <v xml:space="preserve">ATM Barahona Comb </v>
      </c>
      <c r="D16" s="16" t="s">
        <v>21</v>
      </c>
      <c r="E16" s="27">
        <v>3335903528</v>
      </c>
    </row>
    <row r="17" spans="1:5" ht="18" x14ac:dyDescent="0.25">
      <c r="A17" s="19" t="str">
        <f>VLOOKUP(B17,'[1]LISTADO ATM'!$A$2:$C$822,3,0)</f>
        <v>DISTRITO NACIONAL</v>
      </c>
      <c r="B17" s="22">
        <v>85</v>
      </c>
      <c r="C17" s="25" t="str">
        <f>VLOOKUP(B17,'[1]LISTADO ATM'!$A$2:$B$822,2,0)</f>
        <v xml:space="preserve">ATM Oficina San Isidro (Fuerza Aérea) </v>
      </c>
      <c r="D17" s="16" t="s">
        <v>21</v>
      </c>
      <c r="E17" s="27">
        <v>3335903582</v>
      </c>
    </row>
    <row r="18" spans="1:5" ht="18" x14ac:dyDescent="0.25">
      <c r="A18" s="19" t="str">
        <f>VLOOKUP(B18,'[1]LISTADO ATM'!$A$2:$C$822,3,0)</f>
        <v>NORTE</v>
      </c>
      <c r="B18" s="22">
        <v>154</v>
      </c>
      <c r="C18" s="25" t="str">
        <f>VLOOKUP(B18,'[1]LISTADO ATM'!$A$2:$B$822,2,0)</f>
        <v xml:space="preserve">ATM Oficina Sánchez </v>
      </c>
      <c r="D18" s="16" t="s">
        <v>21</v>
      </c>
      <c r="E18" s="27">
        <v>3335903603</v>
      </c>
    </row>
    <row r="19" spans="1:5" ht="18" x14ac:dyDescent="0.25">
      <c r="A19" s="19" t="str">
        <f>VLOOKUP(B19,'[1]LISTADO ATM'!$A$2:$C$822,3,0)</f>
        <v>NORTE</v>
      </c>
      <c r="B19" s="22">
        <v>712</v>
      </c>
      <c r="C19" s="25" t="str">
        <f>VLOOKUP(B19,'[1]LISTADO ATM'!$A$2:$B$822,2,0)</f>
        <v xml:space="preserve">ATM Oficina Imbert </v>
      </c>
      <c r="D19" s="16" t="s">
        <v>21</v>
      </c>
      <c r="E19" s="27">
        <v>3335903605</v>
      </c>
    </row>
    <row r="20" spans="1:5" ht="18" x14ac:dyDescent="0.25">
      <c r="A20" s="19" t="str">
        <f>VLOOKUP(B20,'[1]LISTADO ATM'!$A$2:$C$822,3,0)</f>
        <v>ESTE</v>
      </c>
      <c r="B20" s="22">
        <v>117</v>
      </c>
      <c r="C20" s="25" t="str">
        <f>VLOOKUP(B20,'[1]LISTADO ATM'!$A$2:$B$822,2,0)</f>
        <v xml:space="preserve">ATM Oficina El Seybo </v>
      </c>
      <c r="D20" s="16" t="s">
        <v>21</v>
      </c>
      <c r="E20" s="27">
        <v>3335903623</v>
      </c>
    </row>
    <row r="21" spans="1:5" ht="18" x14ac:dyDescent="0.25">
      <c r="A21" s="19" t="str">
        <f>VLOOKUP(B21,'[1]LISTADO ATM'!$A$2:$C$822,3,0)</f>
        <v>SUR</v>
      </c>
      <c r="B21" s="22">
        <v>783</v>
      </c>
      <c r="C21" s="25" t="str">
        <f>VLOOKUP(B21,'[1]LISTADO ATM'!$A$2:$B$822,2,0)</f>
        <v xml:space="preserve">ATM Autobanco Alfa y Omega (Barahona) </v>
      </c>
      <c r="D21" s="16" t="s">
        <v>21</v>
      </c>
      <c r="E21" s="27">
        <v>3335903630</v>
      </c>
    </row>
    <row r="22" spans="1:5" ht="18" x14ac:dyDescent="0.25">
      <c r="A22" s="19" t="str">
        <f>VLOOKUP(B22,'[1]LISTADO ATM'!$A$2:$C$822,3,0)</f>
        <v>ESTE</v>
      </c>
      <c r="B22" s="22">
        <v>219</v>
      </c>
      <c r="C22" s="25" t="str">
        <f>VLOOKUP(B22,'[1]LISTADO ATM'!$A$2:$B$822,2,0)</f>
        <v xml:space="preserve">ATM Oficina La Altagracia (Higuey) </v>
      </c>
      <c r="D22" s="16" t="s">
        <v>21</v>
      </c>
      <c r="E22" s="27">
        <v>3335903649</v>
      </c>
    </row>
    <row r="23" spans="1:5" ht="18" x14ac:dyDescent="0.25">
      <c r="A23" s="19" t="str">
        <f>VLOOKUP(B23,'[1]LISTADO ATM'!$A$2:$C$822,3,0)</f>
        <v>ESTE</v>
      </c>
      <c r="B23" s="22">
        <v>776</v>
      </c>
      <c r="C23" s="25" t="str">
        <f>VLOOKUP(B23,'[1]LISTADO ATM'!$A$2:$B$822,2,0)</f>
        <v xml:space="preserve">ATM Oficina Monte Plata </v>
      </c>
      <c r="D23" s="16" t="s">
        <v>21</v>
      </c>
      <c r="E23" s="27">
        <v>3335903665</v>
      </c>
    </row>
    <row r="24" spans="1:5" ht="18" x14ac:dyDescent="0.25">
      <c r="A24" s="19" t="str">
        <f>VLOOKUP(B24,'[1]LISTADO ATM'!$A$2:$C$822,3,0)</f>
        <v>SUR</v>
      </c>
      <c r="B24" s="22">
        <v>891</v>
      </c>
      <c r="C24" s="25" t="str">
        <f>VLOOKUP(B24,'[1]LISTADO ATM'!$A$2:$B$822,2,0)</f>
        <v xml:space="preserve">ATM Estación Texaco (Barahona) </v>
      </c>
      <c r="D24" s="16" t="s">
        <v>21</v>
      </c>
      <c r="E24" s="27">
        <v>3335903669</v>
      </c>
    </row>
    <row r="25" spans="1:5" ht="18" x14ac:dyDescent="0.25">
      <c r="A25" s="19" t="str">
        <f>VLOOKUP(B25,'[1]LISTADO ATM'!$A$2:$C$822,3,0)</f>
        <v>DISTRITO NACIONAL</v>
      </c>
      <c r="B25" s="22">
        <v>125</v>
      </c>
      <c r="C25" s="25" t="str">
        <f>VLOOKUP(B25,'[1]LISTADO ATM'!$A$2:$B$822,2,0)</f>
        <v xml:space="preserve">ATM Dirección General de Aduanas II </v>
      </c>
      <c r="D25" s="16" t="s">
        <v>21</v>
      </c>
      <c r="E25" s="34">
        <v>3335903185</v>
      </c>
    </row>
    <row r="26" spans="1:5" ht="18" x14ac:dyDescent="0.25">
      <c r="A26" s="19" t="str">
        <f>VLOOKUP(B26,'[1]LISTADO ATM'!$A$2:$C$822,3,0)</f>
        <v>DISTRITO NACIONAL</v>
      </c>
      <c r="B26" s="22">
        <v>224</v>
      </c>
      <c r="C26" s="25" t="str">
        <f>VLOOKUP(B26,'[1]LISTADO ATM'!$A$2:$B$822,2,0)</f>
        <v xml:space="preserve">ATM S/M Nacional El Millón (Núñez de Cáceres) </v>
      </c>
      <c r="D26" s="16" t="s">
        <v>21</v>
      </c>
      <c r="E26" s="34">
        <v>3335903328</v>
      </c>
    </row>
    <row r="27" spans="1:5" ht="18" x14ac:dyDescent="0.25">
      <c r="A27" s="19" t="str">
        <f>VLOOKUP(B27,'[1]LISTADO ATM'!$A$2:$C$822,3,0)</f>
        <v>NORTE</v>
      </c>
      <c r="B27" s="22">
        <v>292</v>
      </c>
      <c r="C27" s="25" t="str">
        <f>VLOOKUP(B27,'[1]LISTADO ATM'!$A$2:$B$822,2,0)</f>
        <v xml:space="preserve">ATM UNP Castañuelas (Montecristi) </v>
      </c>
      <c r="D27" s="16" t="s">
        <v>21</v>
      </c>
      <c r="E27" s="34">
        <v>3335903500</v>
      </c>
    </row>
    <row r="28" spans="1:5" ht="18" x14ac:dyDescent="0.25">
      <c r="A28" s="19" t="str">
        <f>VLOOKUP(B28,'[1]LISTADO ATM'!$A$2:$C$822,3,0)</f>
        <v>DISTRITO NACIONAL</v>
      </c>
      <c r="B28" s="22">
        <v>911</v>
      </c>
      <c r="C28" s="25" t="str">
        <f>VLOOKUP(B28,'[1]LISTADO ATM'!$A$2:$B$822,2,0)</f>
        <v xml:space="preserve">ATM Oficina Venezuela II </v>
      </c>
      <c r="D28" s="16" t="s">
        <v>21</v>
      </c>
      <c r="E28" s="34">
        <v>3335903529</v>
      </c>
    </row>
    <row r="29" spans="1:5" ht="18" x14ac:dyDescent="0.25">
      <c r="A29" s="19" t="str">
        <f>VLOOKUP(B29,'[1]LISTADO ATM'!$A$2:$C$822,3,0)</f>
        <v>DISTRITO NACIONAL</v>
      </c>
      <c r="B29" s="22">
        <v>957</v>
      </c>
      <c r="C29" s="25" t="str">
        <f>VLOOKUP(B29,'[1]LISTADO ATM'!$A$2:$B$822,2,0)</f>
        <v xml:space="preserve">ATM Oficina Venezuela </v>
      </c>
      <c r="D29" s="16" t="s">
        <v>21</v>
      </c>
      <c r="E29" s="34">
        <v>3335903531</v>
      </c>
    </row>
    <row r="30" spans="1:5" ht="18" x14ac:dyDescent="0.25">
      <c r="A30" s="19" t="str">
        <f>VLOOKUP(B30,'[1]LISTADO ATM'!$A$2:$C$822,3,0)</f>
        <v>SUR</v>
      </c>
      <c r="B30" s="22">
        <v>962</v>
      </c>
      <c r="C30" s="25" t="str">
        <f>VLOOKUP(B30,'[1]LISTADO ATM'!$A$2:$B$822,2,0)</f>
        <v xml:space="preserve">ATM Oficina Villa Ofelia II (San Juan) </v>
      </c>
      <c r="D30" s="16" t="s">
        <v>21</v>
      </c>
      <c r="E30" s="34">
        <v>3335903578</v>
      </c>
    </row>
    <row r="31" spans="1:5" ht="18" x14ac:dyDescent="0.25">
      <c r="A31" s="19" t="str">
        <f>VLOOKUP(B31,'[1]LISTADO ATM'!$A$2:$C$822,3,0)</f>
        <v>DISTRITO NACIONAL</v>
      </c>
      <c r="B31" s="22">
        <v>611</v>
      </c>
      <c r="C31" s="25" t="str">
        <f>VLOOKUP(B31,'[1]LISTADO ATM'!$A$2:$B$822,2,0)</f>
        <v xml:space="preserve">ATM DGII Sede Central </v>
      </c>
      <c r="D31" s="16" t="s">
        <v>21</v>
      </c>
      <c r="E31" s="34">
        <v>3335904460</v>
      </c>
    </row>
    <row r="32" spans="1:5" ht="18" x14ac:dyDescent="0.25">
      <c r="A32" s="19" t="str">
        <f>VLOOKUP(B32,'[1]LISTADO ATM'!$A$2:$C$822,3,0)</f>
        <v>DISTRITO NACIONAL</v>
      </c>
      <c r="B32" s="22">
        <v>717</v>
      </c>
      <c r="C32" s="25" t="str">
        <f>VLOOKUP(B32,'[1]LISTADO ATM'!$A$2:$B$822,2,0)</f>
        <v xml:space="preserve">ATM Oficina Los Alcarrizos </v>
      </c>
      <c r="D32" s="16" t="s">
        <v>21</v>
      </c>
      <c r="E32" s="27">
        <v>3335903168</v>
      </c>
    </row>
    <row r="33" spans="1:5" ht="18" x14ac:dyDescent="0.25">
      <c r="A33" s="19" t="str">
        <f>VLOOKUP(B33,'[1]LISTADO ATM'!$A$2:$C$822,3,0)</f>
        <v>ESTE</v>
      </c>
      <c r="B33" s="22">
        <v>634</v>
      </c>
      <c r="C33" s="25" t="str">
        <f>VLOOKUP(B33,'[1]LISTADO ATM'!$A$2:$B$822,2,0)</f>
        <v xml:space="preserve">ATM Ayuntamiento Los Llanos (SPM) </v>
      </c>
      <c r="D33" s="16" t="s">
        <v>21</v>
      </c>
      <c r="E33" s="27">
        <v>3335903358</v>
      </c>
    </row>
    <row r="34" spans="1:5" ht="18" x14ac:dyDescent="0.25">
      <c r="A34" s="19" t="str">
        <f>VLOOKUP(B34,'[1]LISTADO ATM'!$A$2:$C$822,3,0)</f>
        <v>DISTRITO NACIONAL</v>
      </c>
      <c r="B34" s="22">
        <v>165</v>
      </c>
      <c r="C34" s="25" t="str">
        <f>VLOOKUP(B34,'[1]LISTADO ATM'!$A$2:$B$822,2,0)</f>
        <v>ATM Autoservicio Megacentro</v>
      </c>
      <c r="D34" s="16" t="s">
        <v>21</v>
      </c>
      <c r="E34" s="27">
        <v>3335903407</v>
      </c>
    </row>
    <row r="35" spans="1:5" ht="18" x14ac:dyDescent="0.25">
      <c r="A35" s="19" t="str">
        <f>VLOOKUP(B35,'[1]LISTADO ATM'!$A$2:$C$822,3,0)</f>
        <v>DISTRITO NACIONAL</v>
      </c>
      <c r="B35" s="22">
        <v>701</v>
      </c>
      <c r="C35" s="25" t="str">
        <f>VLOOKUP(B35,'[1]LISTADO ATM'!$A$2:$B$822,2,0)</f>
        <v>ATM Autoservicio Los Alcarrizos</v>
      </c>
      <c r="D35" s="16" t="s">
        <v>21</v>
      </c>
      <c r="E35" s="27">
        <v>3335903447</v>
      </c>
    </row>
    <row r="36" spans="1:5" ht="18" x14ac:dyDescent="0.25">
      <c r="A36" s="19" t="str">
        <f>VLOOKUP(B36,'[1]LISTADO ATM'!$A$2:$C$822,3,0)</f>
        <v>DISTRITO NACIONAL</v>
      </c>
      <c r="B36" s="22">
        <v>887</v>
      </c>
      <c r="C36" s="25" t="str">
        <f>VLOOKUP(B36,'[1]LISTADO ATM'!$A$2:$B$822,2,0)</f>
        <v>ATM S/M Bravo Los Proceres</v>
      </c>
      <c r="D36" s="16" t="s">
        <v>21</v>
      </c>
      <c r="E36" s="27">
        <v>3335903448</v>
      </c>
    </row>
    <row r="37" spans="1:5" ht="18" x14ac:dyDescent="0.25">
      <c r="A37" s="19" t="str">
        <f>VLOOKUP(B37,'[1]LISTADO ATM'!$A$2:$C$822,3,0)</f>
        <v>NORTE</v>
      </c>
      <c r="B37" s="22">
        <v>431</v>
      </c>
      <c r="C37" s="25" t="str">
        <f>VLOOKUP(B37,'[1]LISTADO ATM'!$A$2:$B$822,2,0)</f>
        <v xml:space="preserve">ATM Autoservicio Sol (Santiago) </v>
      </c>
      <c r="D37" s="16" t="s">
        <v>21</v>
      </c>
      <c r="E37" s="27">
        <v>3335903461</v>
      </c>
    </row>
    <row r="38" spans="1:5" ht="18" x14ac:dyDescent="0.25">
      <c r="A38" s="19" t="str">
        <f>VLOOKUP(B38,'[1]LISTADO ATM'!$A$2:$C$822,3,0)</f>
        <v>NORTE</v>
      </c>
      <c r="B38" s="22">
        <v>119</v>
      </c>
      <c r="C38" s="25" t="str">
        <f>VLOOKUP(B38,'[1]LISTADO ATM'!$A$2:$B$822,2,0)</f>
        <v>ATM Oficina La Barranquita</v>
      </c>
      <c r="D38" s="16" t="s">
        <v>21</v>
      </c>
      <c r="E38" s="27">
        <v>3335903495</v>
      </c>
    </row>
    <row r="39" spans="1:5" ht="18" x14ac:dyDescent="0.25">
      <c r="A39" s="19" t="str">
        <f>VLOOKUP(B39,'[1]LISTADO ATM'!$A$2:$C$822,3,0)</f>
        <v>ESTE</v>
      </c>
      <c r="B39" s="22">
        <v>842</v>
      </c>
      <c r="C39" s="25" t="str">
        <f>VLOOKUP(B39,'[1]LISTADO ATM'!$A$2:$B$822,2,0)</f>
        <v xml:space="preserve">ATM Plaza Orense II (La Romana) </v>
      </c>
      <c r="D39" s="16" t="s">
        <v>21</v>
      </c>
      <c r="E39" s="27">
        <v>3335903497</v>
      </c>
    </row>
    <row r="40" spans="1:5" ht="18" x14ac:dyDescent="0.25">
      <c r="A40" s="19" t="str">
        <f>VLOOKUP(B40,'[1]LISTADO ATM'!$A$2:$C$822,3,0)</f>
        <v>NORTE</v>
      </c>
      <c r="B40" s="22">
        <v>774</v>
      </c>
      <c r="C40" s="25" t="str">
        <f>VLOOKUP(B40,'[1]LISTADO ATM'!$A$2:$B$822,2,0)</f>
        <v xml:space="preserve">ATM Oficina Montecristi </v>
      </c>
      <c r="D40" s="16" t="s">
        <v>21</v>
      </c>
      <c r="E40" s="27">
        <v>3335903525</v>
      </c>
    </row>
    <row r="41" spans="1:5" ht="18" x14ac:dyDescent="0.25">
      <c r="A41" s="19" t="str">
        <f>VLOOKUP(B41,'[1]LISTADO ATM'!$A$2:$C$822,3,0)</f>
        <v>DISTRITO NACIONAL</v>
      </c>
      <c r="B41" s="22">
        <v>192</v>
      </c>
      <c r="C41" s="25" t="str">
        <f>VLOOKUP(B41,'[1]LISTADO ATM'!$A$2:$B$822,2,0)</f>
        <v xml:space="preserve">ATM Autobanco Luperón II </v>
      </c>
      <c r="D41" s="16" t="s">
        <v>21</v>
      </c>
      <c r="E41" s="27">
        <v>3335903527</v>
      </c>
    </row>
    <row r="42" spans="1:5" ht="18" x14ac:dyDescent="0.25">
      <c r="A42" s="19" t="str">
        <f>VLOOKUP(B42,'[1]LISTADO ATM'!$A$2:$C$822,3,0)</f>
        <v>DISTRITO NACIONAL</v>
      </c>
      <c r="B42" s="22">
        <v>424</v>
      </c>
      <c r="C42" s="25" t="str">
        <f>VLOOKUP(B42,'[1]LISTADO ATM'!$A$2:$B$822,2,0)</f>
        <v xml:space="preserve">ATM UNP Jumbo Luperón I </v>
      </c>
      <c r="D42" s="16" t="s">
        <v>21</v>
      </c>
      <c r="E42" s="27">
        <v>3335903561</v>
      </c>
    </row>
    <row r="43" spans="1:5" ht="18" x14ac:dyDescent="0.25">
      <c r="A43" s="19" t="str">
        <f>VLOOKUP(B43,'[1]LISTADO ATM'!$A$2:$C$822,3,0)</f>
        <v>SUR</v>
      </c>
      <c r="B43" s="22">
        <v>767</v>
      </c>
      <c r="C43" s="25" t="str">
        <f>VLOOKUP(B43,'[1]LISTADO ATM'!$A$2:$B$822,2,0)</f>
        <v xml:space="preserve">ATM S/M Diverso (Azua) </v>
      </c>
      <c r="D43" s="16" t="s">
        <v>21</v>
      </c>
      <c r="E43" s="27">
        <v>3335903564</v>
      </c>
    </row>
    <row r="44" spans="1:5" ht="18" x14ac:dyDescent="0.25">
      <c r="A44" s="19" t="str">
        <f>VLOOKUP(B44,'[1]LISTADO ATM'!$A$2:$C$822,3,0)</f>
        <v>SUR</v>
      </c>
      <c r="B44" s="22">
        <v>750</v>
      </c>
      <c r="C44" s="25" t="str">
        <f>VLOOKUP(B44,'[1]LISTADO ATM'!$A$2:$B$822,2,0)</f>
        <v xml:space="preserve">ATM UNP Duvergé </v>
      </c>
      <c r="D44" s="16" t="s">
        <v>21</v>
      </c>
      <c r="E44" s="27">
        <v>3335903566</v>
      </c>
    </row>
    <row r="45" spans="1:5" ht="18" x14ac:dyDescent="0.25">
      <c r="A45" s="19" t="str">
        <f>VLOOKUP(B45,'[1]LISTADO ATM'!$A$2:$C$822,3,0)</f>
        <v>ESTE</v>
      </c>
      <c r="B45" s="22">
        <v>609</v>
      </c>
      <c r="C45" s="25" t="str">
        <f>VLOOKUP(B45,'[1]LISTADO ATM'!$A$2:$B$822,2,0)</f>
        <v xml:space="preserve">ATM S/M Jumbo (San Pedro) </v>
      </c>
      <c r="D45" s="16" t="s">
        <v>21</v>
      </c>
      <c r="E45" s="27">
        <v>3335903587</v>
      </c>
    </row>
    <row r="46" spans="1:5" ht="18" x14ac:dyDescent="0.25">
      <c r="A46" s="19" t="str">
        <f>VLOOKUP(B46,'[1]LISTADO ATM'!$A$2:$C$822,3,0)</f>
        <v>ESTE</v>
      </c>
      <c r="B46" s="22">
        <v>742</v>
      </c>
      <c r="C46" s="25" t="str">
        <f>VLOOKUP(B46,'[1]LISTADO ATM'!$A$2:$B$822,2,0)</f>
        <v xml:space="preserve">ATM Oficina Plaza del Rey (La Romana) </v>
      </c>
      <c r="D46" s="16" t="s">
        <v>21</v>
      </c>
      <c r="E46" s="27">
        <v>3335903588</v>
      </c>
    </row>
    <row r="47" spans="1:5" ht="18" x14ac:dyDescent="0.25">
      <c r="A47" s="19" t="str">
        <f>VLOOKUP(B47,'[1]LISTADO ATM'!$A$2:$C$822,3,0)</f>
        <v>DISTRITO NACIONAL</v>
      </c>
      <c r="B47" s="22">
        <v>425</v>
      </c>
      <c r="C47" s="25" t="str">
        <f>VLOOKUP(B47,'[1]LISTADO ATM'!$A$2:$B$822,2,0)</f>
        <v xml:space="preserve">ATM UNP Jumbo Luperón II </v>
      </c>
      <c r="D47" s="16" t="s">
        <v>21</v>
      </c>
      <c r="E47" s="27">
        <v>3335903604</v>
      </c>
    </row>
    <row r="48" spans="1:5" ht="18" x14ac:dyDescent="0.25">
      <c r="A48" s="19" t="str">
        <f>VLOOKUP(B48,'[1]LISTADO ATM'!$A$2:$C$822,3,0)</f>
        <v>ESTE</v>
      </c>
      <c r="B48" s="22">
        <v>612</v>
      </c>
      <c r="C48" s="25" t="str">
        <f>VLOOKUP(B48,'[1]LISTADO ATM'!$A$2:$B$822,2,0)</f>
        <v xml:space="preserve">ATM Plaza Orense (La Romana) </v>
      </c>
      <c r="D48" s="16" t="s">
        <v>21</v>
      </c>
      <c r="E48" s="27">
        <v>3335903608</v>
      </c>
    </row>
    <row r="49" spans="1:5" ht="18" x14ac:dyDescent="0.25">
      <c r="A49" s="19" t="str">
        <f>VLOOKUP(B49,'[1]LISTADO ATM'!$A$2:$C$822,3,0)</f>
        <v>DISTRITO NACIONAL</v>
      </c>
      <c r="B49" s="22">
        <v>406</v>
      </c>
      <c r="C49" s="25" t="str">
        <f>VLOOKUP(B49,'[1]LISTADO ATM'!$A$2:$B$822,2,0)</f>
        <v xml:space="preserve">ATM UNP Plaza Lama Máximo Gómez </v>
      </c>
      <c r="D49" s="16" t="s">
        <v>21</v>
      </c>
      <c r="E49" s="27">
        <v>3335903615</v>
      </c>
    </row>
    <row r="50" spans="1:5" ht="18" x14ac:dyDescent="0.25">
      <c r="A50" s="19" t="str">
        <f>VLOOKUP(B50,'[1]LISTADO ATM'!$A$2:$C$822,3,0)</f>
        <v>DISTRITO NACIONAL</v>
      </c>
      <c r="B50" s="22">
        <v>884</v>
      </c>
      <c r="C50" s="25" t="str">
        <f>VLOOKUP(B50,'[1]LISTADO ATM'!$A$2:$B$822,2,0)</f>
        <v xml:space="preserve">ATM UNP Olé Sabana Perdida </v>
      </c>
      <c r="D50" s="16" t="s">
        <v>21</v>
      </c>
      <c r="E50" s="27">
        <v>3335903635</v>
      </c>
    </row>
    <row r="51" spans="1:5" ht="18" x14ac:dyDescent="0.25">
      <c r="A51" s="19" t="str">
        <f>VLOOKUP(B51,'[1]LISTADO ATM'!$A$2:$C$822,3,0)</f>
        <v>NORTE</v>
      </c>
      <c r="B51" s="22">
        <v>151</v>
      </c>
      <c r="C51" s="25" t="str">
        <f>VLOOKUP(B51,'[1]LISTADO ATM'!$A$2:$B$822,2,0)</f>
        <v xml:space="preserve">ATM Oficina Nagua </v>
      </c>
      <c r="D51" s="16" t="s">
        <v>21</v>
      </c>
      <c r="E51" s="27">
        <v>3335903660</v>
      </c>
    </row>
    <row r="52" spans="1:5" ht="18" x14ac:dyDescent="0.25">
      <c r="A52" s="19" t="str">
        <f>VLOOKUP(B52,'[1]LISTADO ATM'!$A$2:$C$822,3,0)</f>
        <v>NORTE</v>
      </c>
      <c r="B52" s="22">
        <v>256</v>
      </c>
      <c r="C52" s="25" t="str">
        <f>VLOOKUP(B52,'[1]LISTADO ATM'!$A$2:$B$822,2,0)</f>
        <v xml:space="preserve">ATM Oficina Licey Al Medio </v>
      </c>
      <c r="D52" s="16" t="s">
        <v>21</v>
      </c>
      <c r="E52" s="27">
        <v>3335903661</v>
      </c>
    </row>
    <row r="53" spans="1:5" ht="18" x14ac:dyDescent="0.25">
      <c r="A53" s="19" t="str">
        <f>VLOOKUP(B53,'[1]LISTADO ATM'!$A$2:$C$822,3,0)</f>
        <v>NORTE</v>
      </c>
      <c r="B53" s="22">
        <v>373</v>
      </c>
      <c r="C53" s="25" t="str">
        <f>VLOOKUP(B53,'[1]LISTADO ATM'!$A$2:$B$822,2,0)</f>
        <v>S/M Tangui Nagua</v>
      </c>
      <c r="D53" s="16" t="s">
        <v>21</v>
      </c>
      <c r="E53" s="27">
        <v>3335903663</v>
      </c>
    </row>
    <row r="54" spans="1:5" ht="18" x14ac:dyDescent="0.25">
      <c r="A54" s="19" t="str">
        <f>VLOOKUP(B54,'[1]LISTADO ATM'!$A$2:$C$822,3,0)</f>
        <v>SUR</v>
      </c>
      <c r="B54" s="22">
        <v>766</v>
      </c>
      <c r="C54" s="25" t="str">
        <f>VLOOKUP(B54,'[1]LISTADO ATM'!$A$2:$B$822,2,0)</f>
        <v xml:space="preserve">ATM Oficina Azua II </v>
      </c>
      <c r="D54" s="16" t="s">
        <v>21</v>
      </c>
      <c r="E54" s="27">
        <v>3335903664</v>
      </c>
    </row>
    <row r="55" spans="1:5" ht="18" x14ac:dyDescent="0.25">
      <c r="A55" s="19" t="str">
        <f>VLOOKUP(B55,'[1]LISTADO ATM'!$A$2:$C$822,3,0)</f>
        <v>ESTE</v>
      </c>
      <c r="B55" s="22">
        <v>158</v>
      </c>
      <c r="C55" s="25" t="str">
        <f>VLOOKUP(B55,'[1]LISTADO ATM'!$A$2:$B$822,2,0)</f>
        <v xml:space="preserve">ATM Oficina Romana Norte </v>
      </c>
      <c r="D55" s="16" t="s">
        <v>21</v>
      </c>
      <c r="E55" s="27">
        <v>3335903667</v>
      </c>
    </row>
    <row r="56" spans="1:5" ht="18" x14ac:dyDescent="0.25">
      <c r="A56" s="19" t="str">
        <f>VLOOKUP(B56,'[1]LISTADO ATM'!$A$2:$C$822,3,0)</f>
        <v>DISTRITO NACIONAL</v>
      </c>
      <c r="B56" s="22">
        <v>493</v>
      </c>
      <c r="C56" s="25" t="str">
        <f>VLOOKUP(B56,'[1]LISTADO ATM'!$A$2:$B$822,2,0)</f>
        <v xml:space="preserve">ATM Oficina Haina Occidental II </v>
      </c>
      <c r="D56" s="16" t="s">
        <v>21</v>
      </c>
      <c r="E56" s="27">
        <v>3335903567</v>
      </c>
    </row>
    <row r="57" spans="1:5" ht="18" x14ac:dyDescent="0.25">
      <c r="A57" s="19" t="str">
        <f>VLOOKUP(B57,'[1]LISTADO ATM'!$A$2:$C$822,3,0)</f>
        <v>NORTE</v>
      </c>
      <c r="B57" s="22">
        <v>732</v>
      </c>
      <c r="C57" s="25" t="str">
        <f>VLOOKUP(B57,'[1]LISTADO ATM'!$A$2:$B$822,2,0)</f>
        <v xml:space="preserve">ATM Molino del Valle (Santiago) </v>
      </c>
      <c r="D57" s="16" t="s">
        <v>21</v>
      </c>
      <c r="E57" s="27">
        <v>3335903958</v>
      </c>
    </row>
    <row r="58" spans="1:5" ht="18" x14ac:dyDescent="0.25">
      <c r="A58" s="19" t="str">
        <f>VLOOKUP(B58,'[1]LISTADO ATM'!$A$2:$C$822,3,0)</f>
        <v>DISTRITO NACIONAL</v>
      </c>
      <c r="B58" s="22">
        <v>929</v>
      </c>
      <c r="C58" s="25" t="str">
        <f>VLOOKUP(B58,'[1]LISTADO ATM'!$A$2:$B$822,2,0)</f>
        <v>ATM Autoservicio Nacional El Conde</v>
      </c>
      <c r="D58" s="16" t="s">
        <v>21</v>
      </c>
      <c r="E58" s="27">
        <v>3335904089</v>
      </c>
    </row>
    <row r="59" spans="1:5" ht="18" x14ac:dyDescent="0.25">
      <c r="A59" s="19" t="str">
        <f>VLOOKUP(B59,'[1]LISTADO ATM'!$A$2:$C$822,3,0)</f>
        <v>NORTE</v>
      </c>
      <c r="B59" s="22">
        <v>144</v>
      </c>
      <c r="C59" s="25" t="str">
        <f>VLOOKUP(B59,'[1]LISTADO ATM'!$A$2:$B$822,2,0)</f>
        <v xml:space="preserve">ATM Oficina Villa Altagracia </v>
      </c>
      <c r="D59" s="16" t="s">
        <v>21</v>
      </c>
      <c r="E59" s="27">
        <v>3335904391</v>
      </c>
    </row>
    <row r="60" spans="1:5" ht="18" x14ac:dyDescent="0.25">
      <c r="A60" s="19" t="str">
        <f>VLOOKUP(B60,'[1]LISTADO ATM'!$A$2:$C$822,3,0)</f>
        <v>NORTE</v>
      </c>
      <c r="B60" s="22">
        <v>760</v>
      </c>
      <c r="C60" s="25" t="str">
        <f>VLOOKUP(B60,'[1]LISTADO ATM'!$A$2:$B$822,2,0)</f>
        <v xml:space="preserve">ATM UNP Cruce Guayacanes (Mao) </v>
      </c>
      <c r="D60" s="16" t="s">
        <v>21</v>
      </c>
      <c r="E60" s="27">
        <v>3335904474</v>
      </c>
    </row>
    <row r="61" spans="1:5" ht="18" x14ac:dyDescent="0.25">
      <c r="A61" s="19" t="str">
        <f>VLOOKUP(B61,'[1]LISTADO ATM'!$A$2:$C$822,3,0)</f>
        <v>NORTE</v>
      </c>
      <c r="B61" s="22">
        <v>649</v>
      </c>
      <c r="C61" s="25" t="str">
        <f>VLOOKUP(B61,'[1]LISTADO ATM'!$A$2:$B$822,2,0)</f>
        <v xml:space="preserve">ATM Oficina Galería 56 (San Francisco de Macorís) </v>
      </c>
      <c r="D61" s="16" t="s">
        <v>21</v>
      </c>
      <c r="E61" s="27">
        <v>3335904781</v>
      </c>
    </row>
    <row r="62" spans="1:5" ht="18" x14ac:dyDescent="0.25">
      <c r="A62" s="19" t="str">
        <f>VLOOKUP(B62,'[1]LISTADO ATM'!$A$2:$C$822,3,0)</f>
        <v>DISTRITO NACIONAL</v>
      </c>
      <c r="B62" s="22">
        <v>755</v>
      </c>
      <c r="C62" s="25" t="str">
        <f>VLOOKUP(B62,'[1]LISTADO ATM'!$A$2:$B$822,2,0)</f>
        <v xml:space="preserve">ATM Oficina Galería del Este (Plaza) </v>
      </c>
      <c r="D62" s="16" t="s">
        <v>21</v>
      </c>
      <c r="E62" s="34">
        <v>3335903143</v>
      </c>
    </row>
    <row r="63" spans="1:5" ht="18" x14ac:dyDescent="0.25">
      <c r="A63" s="19" t="str">
        <f>VLOOKUP(B63,'[1]LISTADO ATM'!$A$2:$C$822,3,0)</f>
        <v>ESTE</v>
      </c>
      <c r="B63" s="22">
        <v>385</v>
      </c>
      <c r="C63" s="25" t="str">
        <f>VLOOKUP(B63,'[1]LISTADO ATM'!$A$2:$B$822,2,0)</f>
        <v xml:space="preserve">ATM Plaza Verón I </v>
      </c>
      <c r="D63" s="16" t="s">
        <v>21</v>
      </c>
      <c r="E63" s="34">
        <v>3335903494</v>
      </c>
    </row>
    <row r="64" spans="1:5" ht="18" x14ac:dyDescent="0.25">
      <c r="A64" s="19" t="str">
        <f>VLOOKUP(B64,'[1]LISTADO ATM'!$A$2:$C$822,3,0)</f>
        <v>DISTRITO NACIONAL</v>
      </c>
      <c r="B64" s="22">
        <v>823</v>
      </c>
      <c r="C64" s="25" t="str">
        <f>VLOOKUP(B64,'[1]LISTADO ATM'!$A$2:$B$822,2,0)</f>
        <v xml:space="preserve">ATM UNP El Carril (Haina) </v>
      </c>
      <c r="D64" s="16" t="s">
        <v>21</v>
      </c>
      <c r="E64" s="34">
        <v>3335903532</v>
      </c>
    </row>
    <row r="65" spans="1:5" ht="18" x14ac:dyDescent="0.25">
      <c r="A65" s="19" t="str">
        <f>VLOOKUP(B65,'[1]LISTADO ATM'!$A$2:$C$822,3,0)</f>
        <v>DISTRITO NACIONAL</v>
      </c>
      <c r="B65" s="22">
        <v>875</v>
      </c>
      <c r="C65" s="25" t="str">
        <f>VLOOKUP(B65,'[1]LISTADO ATM'!$A$2:$B$822,2,0)</f>
        <v xml:space="preserve">ATM Texaco Aut. Duarte KM 14 1/2 (Los Alcarrizos) </v>
      </c>
      <c r="D65" s="16" t="s">
        <v>21</v>
      </c>
      <c r="E65" s="34">
        <v>3335903533</v>
      </c>
    </row>
    <row r="66" spans="1:5" ht="18" x14ac:dyDescent="0.25">
      <c r="A66" s="19" t="str">
        <f>VLOOKUP(B66,'[1]LISTADO ATM'!$A$2:$C$822,3,0)</f>
        <v>DISTRITO NACIONAL</v>
      </c>
      <c r="B66" s="22">
        <v>267</v>
      </c>
      <c r="C66" s="25" t="str">
        <f>VLOOKUP(B66,'[1]LISTADO ATM'!$A$2:$B$822,2,0)</f>
        <v xml:space="preserve">ATM Centro de Caja México </v>
      </c>
      <c r="D66" s="16" t="s">
        <v>21</v>
      </c>
      <c r="E66" s="34">
        <v>3335903579</v>
      </c>
    </row>
    <row r="67" spans="1:5" ht="18" x14ac:dyDescent="0.25">
      <c r="A67" s="19" t="str">
        <f>VLOOKUP(B67,'[1]LISTADO ATM'!$A$2:$C$822,3,0)</f>
        <v>DISTRITO NACIONAL</v>
      </c>
      <c r="B67" s="22">
        <v>557</v>
      </c>
      <c r="C67" s="25" t="str">
        <f>VLOOKUP(B67,'[1]LISTADO ATM'!$A$2:$B$822,2,0)</f>
        <v xml:space="preserve">ATM Multicentro La Sirena Ave. Mella </v>
      </c>
      <c r="D67" s="16" t="s">
        <v>21</v>
      </c>
      <c r="E67" s="34">
        <v>3335903584</v>
      </c>
    </row>
    <row r="68" spans="1:5" ht="18" x14ac:dyDescent="0.25">
      <c r="A68" s="19" t="str">
        <f>VLOOKUP(B68,'[1]LISTADO ATM'!$A$2:$C$822,3,0)</f>
        <v>SUR</v>
      </c>
      <c r="B68" s="22">
        <v>873</v>
      </c>
      <c r="C68" s="25" t="str">
        <f>VLOOKUP(B68,'[1]LISTADO ATM'!$A$2:$B$822,2,0)</f>
        <v xml:space="preserve">ATM Centro de Caja San Cristóbal II </v>
      </c>
      <c r="D68" s="16" t="s">
        <v>21</v>
      </c>
      <c r="E68" s="34">
        <v>3335903606</v>
      </c>
    </row>
    <row r="69" spans="1:5" ht="18" x14ac:dyDescent="0.25">
      <c r="A69" s="19" t="str">
        <f>VLOOKUP(B69,'[1]LISTADO ATM'!$A$2:$C$822,3,0)</f>
        <v>NORTE</v>
      </c>
      <c r="B69" s="22">
        <v>636</v>
      </c>
      <c r="C69" s="25" t="str">
        <f>VLOOKUP(B69,'[1]LISTADO ATM'!$A$2:$B$822,2,0)</f>
        <v xml:space="preserve">ATM Oficina Tamboríl </v>
      </c>
      <c r="D69" s="16" t="s">
        <v>21</v>
      </c>
      <c r="E69" s="34">
        <v>3335903607</v>
      </c>
    </row>
    <row r="70" spans="1:5" ht="18" x14ac:dyDescent="0.25">
      <c r="A70" s="19" t="str">
        <f>VLOOKUP(B70,'[1]LISTADO ATM'!$A$2:$C$822,3,0)</f>
        <v>DISTRITO NACIONAL</v>
      </c>
      <c r="B70" s="22">
        <v>438</v>
      </c>
      <c r="C70" s="25" t="str">
        <f>VLOOKUP(B70,'[1]LISTADO ATM'!$A$2:$B$822,2,0)</f>
        <v xml:space="preserve">ATM Autobanco Torre IV </v>
      </c>
      <c r="D70" s="16" t="s">
        <v>21</v>
      </c>
      <c r="E70" s="34">
        <v>3335903624</v>
      </c>
    </row>
    <row r="71" spans="1:5" ht="18" x14ac:dyDescent="0.25">
      <c r="A71" s="19" t="str">
        <f>VLOOKUP(B71,'[1]LISTADO ATM'!$A$2:$C$822,3,0)</f>
        <v>SUR</v>
      </c>
      <c r="B71" s="22">
        <v>765</v>
      </c>
      <c r="C71" s="25" t="str">
        <f>VLOOKUP(B71,'[1]LISTADO ATM'!$A$2:$B$822,2,0)</f>
        <v xml:space="preserve">ATM Oficina Azua I </v>
      </c>
      <c r="D71" s="16" t="s">
        <v>21</v>
      </c>
      <c r="E71" s="34">
        <v>3335903628</v>
      </c>
    </row>
    <row r="72" spans="1:5" ht="18" x14ac:dyDescent="0.25">
      <c r="A72" s="19" t="str">
        <f>VLOOKUP(B72,'[1]LISTADO ATM'!$A$2:$C$822,3,0)</f>
        <v>DISTRITO NACIONAL</v>
      </c>
      <c r="B72" s="22">
        <v>302</v>
      </c>
      <c r="C72" s="25" t="str">
        <f>VLOOKUP(B72,'[1]LISTADO ATM'!$A$2:$B$822,2,0)</f>
        <v xml:space="preserve">ATM S/M Aprezio Los Mameyes  </v>
      </c>
      <c r="D72" s="16" t="s">
        <v>21</v>
      </c>
      <c r="E72" s="34">
        <v>3335903662</v>
      </c>
    </row>
    <row r="73" spans="1:5" ht="18" x14ac:dyDescent="0.25">
      <c r="A73" s="19" t="str">
        <f>VLOOKUP(B73,'[1]LISTADO ATM'!$A$2:$C$822,3,0)</f>
        <v>NORTE</v>
      </c>
      <c r="B73" s="22">
        <v>77</v>
      </c>
      <c r="C73" s="25" t="str">
        <f>VLOOKUP(B73,'[1]LISTADO ATM'!$A$2:$B$822,2,0)</f>
        <v xml:space="preserve">ATM Oficina Cruce de Imbert </v>
      </c>
      <c r="D73" s="16" t="s">
        <v>21</v>
      </c>
      <c r="E73" s="34">
        <v>3335903563</v>
      </c>
    </row>
    <row r="74" spans="1:5" ht="18" x14ac:dyDescent="0.25">
      <c r="A74" s="19" t="str">
        <f>VLOOKUP(B74,'[1]LISTADO ATM'!$A$2:$C$822,3,0)</f>
        <v>DISTRITO NACIONAL</v>
      </c>
      <c r="B74" s="22">
        <v>60</v>
      </c>
      <c r="C74" s="25" t="str">
        <f>VLOOKUP(B74,'[1]LISTADO ATM'!$A$2:$B$822,2,0)</f>
        <v xml:space="preserve">ATM Autobanco 27 de Febrero </v>
      </c>
      <c r="D74" s="16" t="s">
        <v>21</v>
      </c>
      <c r="E74" s="34">
        <v>3335904496</v>
      </c>
    </row>
    <row r="75" spans="1:5" ht="18" x14ac:dyDescent="0.25">
      <c r="A75" s="19" t="str">
        <f>VLOOKUP(B75,'[1]LISTADO ATM'!$A$2:$C$822,3,0)</f>
        <v>DISTRITO NACIONAL</v>
      </c>
      <c r="B75" s="22">
        <v>115</v>
      </c>
      <c r="C75" s="25" t="str">
        <f>VLOOKUP(B75,'[1]LISTADO ATM'!$A$2:$B$822,2,0)</f>
        <v xml:space="preserve">ATM Oficina Megacentro I </v>
      </c>
      <c r="D75" s="16" t="s">
        <v>21</v>
      </c>
      <c r="E75" s="34">
        <v>3335903551</v>
      </c>
    </row>
    <row r="76" spans="1:5" ht="18" x14ac:dyDescent="0.25">
      <c r="A76" s="19" t="str">
        <f>VLOOKUP(B76,'[1]LISTADO ATM'!$A$2:$C$822,3,0)</f>
        <v>SUR</v>
      </c>
      <c r="B76" s="22">
        <v>45</v>
      </c>
      <c r="C76" s="25" t="str">
        <f>VLOOKUP(B76,'[1]LISTADO ATM'!$A$2:$B$822,2,0)</f>
        <v xml:space="preserve">ATM Oficina Tamayo </v>
      </c>
      <c r="D76" s="16" t="s">
        <v>21</v>
      </c>
      <c r="E76" s="27">
        <v>3335904428</v>
      </c>
    </row>
    <row r="77" spans="1:5" ht="18" x14ac:dyDescent="0.25">
      <c r="A77" s="19" t="str">
        <f>VLOOKUP(B77,'[1]LISTADO ATM'!$A$2:$C$822,3,0)</f>
        <v>DISTRITO NACIONAL</v>
      </c>
      <c r="B77" s="22">
        <v>525</v>
      </c>
      <c r="C77" s="25" t="str">
        <f>VLOOKUP(B77,'[1]LISTADO ATM'!$A$2:$B$822,2,0)</f>
        <v>ATM S/M Bravo Las Americas</v>
      </c>
      <c r="D77" s="16" t="s">
        <v>21</v>
      </c>
      <c r="E77" s="27">
        <v>3335903496</v>
      </c>
    </row>
    <row r="78" spans="1:5" ht="18" x14ac:dyDescent="0.25">
      <c r="A78" s="19" t="str">
        <f>VLOOKUP(B78,'[1]LISTADO ATM'!$A$2:$C$822,3,0)</f>
        <v>DISTRITO NACIONAL</v>
      </c>
      <c r="B78" s="22">
        <v>821</v>
      </c>
      <c r="C78" s="25" t="str">
        <f>VLOOKUP(B78,'[1]LISTADO ATM'!$A$2:$B$822,2,0)</f>
        <v xml:space="preserve">ATM S/M Bravo Churchill </v>
      </c>
      <c r="D78" s="16" t="s">
        <v>21</v>
      </c>
      <c r="E78" s="27">
        <v>3335903499</v>
      </c>
    </row>
    <row r="79" spans="1:5" ht="18" x14ac:dyDescent="0.25">
      <c r="A79" s="19" t="str">
        <f>VLOOKUP(B79,'[1]LISTADO ATM'!$A$2:$C$822,3,0)</f>
        <v>SUR</v>
      </c>
      <c r="B79" s="22">
        <v>615</v>
      </c>
      <c r="C79" s="25" t="str">
        <f>VLOOKUP(B79,'[1]LISTADO ATM'!$A$2:$B$822,2,0)</f>
        <v xml:space="preserve">ATM Estación Sunix Cabral (Barahona) </v>
      </c>
      <c r="D79" s="16" t="s">
        <v>21</v>
      </c>
      <c r="E79" s="27">
        <v>3335903542</v>
      </c>
    </row>
    <row r="80" spans="1:5" ht="18" x14ac:dyDescent="0.25">
      <c r="A80" s="19" t="str">
        <f>VLOOKUP(B80,'[1]LISTADO ATM'!$A$2:$C$822,3,0)</f>
        <v>ESTE</v>
      </c>
      <c r="B80" s="22">
        <v>963</v>
      </c>
      <c r="C80" s="25" t="str">
        <f>VLOOKUP(B80,'[1]LISTADO ATM'!$A$2:$B$822,2,0)</f>
        <v xml:space="preserve">ATM Multiplaza La Romana </v>
      </c>
      <c r="D80" s="16" t="s">
        <v>21</v>
      </c>
      <c r="E80" s="27">
        <v>3335903565</v>
      </c>
    </row>
    <row r="81" spans="1:5" ht="18" x14ac:dyDescent="0.25">
      <c r="A81" s="19" t="str">
        <f>VLOOKUP(B81,'[1]LISTADO ATM'!$A$2:$C$822,3,0)</f>
        <v>ESTE</v>
      </c>
      <c r="B81" s="22">
        <v>660</v>
      </c>
      <c r="C81" s="25" t="str">
        <f>VLOOKUP(B81,'[1]LISTADO ATM'!$A$2:$B$822,2,0)</f>
        <v>ATM Oficina Romana Norte II</v>
      </c>
      <c r="D81" s="16" t="s">
        <v>21</v>
      </c>
      <c r="E81" s="27">
        <v>3335903572</v>
      </c>
    </row>
    <row r="82" spans="1:5" ht="18" x14ac:dyDescent="0.25">
      <c r="A82" s="19" t="str">
        <f>VLOOKUP(B82,'[1]LISTADO ATM'!$A$2:$C$822,3,0)</f>
        <v>NORTE</v>
      </c>
      <c r="B82" s="22">
        <v>396</v>
      </c>
      <c r="C82" s="25" t="str">
        <f>VLOOKUP(B82,'[1]LISTADO ATM'!$A$2:$B$822,2,0)</f>
        <v xml:space="preserve">ATM Oficina Plaza Ulloa (La Fuente) </v>
      </c>
      <c r="D82" s="16" t="s">
        <v>21</v>
      </c>
      <c r="E82" s="27">
        <v>3335903585</v>
      </c>
    </row>
    <row r="83" spans="1:5" ht="18" x14ac:dyDescent="0.25">
      <c r="A83" s="19" t="str">
        <f>VLOOKUP(B83,'[1]LISTADO ATM'!$A$2:$C$822,3,0)</f>
        <v>DISTRITO NACIONAL</v>
      </c>
      <c r="B83" s="22">
        <v>139</v>
      </c>
      <c r="C83" s="25" t="str">
        <f>VLOOKUP(B83,'[1]LISTADO ATM'!$A$2:$B$822,2,0)</f>
        <v xml:space="preserve">ATM Oficina Plaza Lama Zona Oriental I </v>
      </c>
      <c r="D83" s="16" t="s">
        <v>21</v>
      </c>
      <c r="E83" s="27">
        <v>3335903609</v>
      </c>
    </row>
    <row r="84" spans="1:5" ht="18" x14ac:dyDescent="0.25">
      <c r="A84" s="19" t="str">
        <f>VLOOKUP(B84,'[1]LISTADO ATM'!$A$2:$C$822,3,0)</f>
        <v>ESTE</v>
      </c>
      <c r="B84" s="22">
        <v>912</v>
      </c>
      <c r="C84" s="25" t="str">
        <f>VLOOKUP(B84,'[1]LISTADO ATM'!$A$2:$B$822,2,0)</f>
        <v xml:space="preserve">ATM Oficina San Pedro II </v>
      </c>
      <c r="D84" s="16" t="s">
        <v>21</v>
      </c>
      <c r="E84" s="27">
        <v>3335903616</v>
      </c>
    </row>
    <row r="85" spans="1:5" ht="18" x14ac:dyDescent="0.25">
      <c r="A85" s="19" t="str">
        <f>VLOOKUP(B85,'[1]LISTADO ATM'!$A$2:$C$822,3,0)</f>
        <v>SUR</v>
      </c>
      <c r="B85" s="22">
        <v>342</v>
      </c>
      <c r="C85" s="25" t="str">
        <f>VLOOKUP(B85,'[1]LISTADO ATM'!$A$2:$B$822,2,0)</f>
        <v>ATM Oficina Obras Públicas Azua</v>
      </c>
      <c r="D85" s="16" t="s">
        <v>21</v>
      </c>
      <c r="E85" s="27">
        <v>3335903689</v>
      </c>
    </row>
    <row r="86" spans="1:5" ht="18" x14ac:dyDescent="0.25">
      <c r="A86" s="19" t="str">
        <f>VLOOKUP(B86,'[1]LISTADO ATM'!$A$2:$C$822,3,0)</f>
        <v>DISTRITO NACIONAL</v>
      </c>
      <c r="B86" s="22">
        <v>967</v>
      </c>
      <c r="C86" s="25" t="str">
        <f>VLOOKUP(B86,'[1]LISTADO ATM'!$A$2:$B$822,2,0)</f>
        <v xml:space="preserve">ATM UNP Hiper Olé Autopista Duarte </v>
      </c>
      <c r="D86" s="16" t="s">
        <v>21</v>
      </c>
      <c r="E86" s="27">
        <v>3335903696</v>
      </c>
    </row>
    <row r="87" spans="1:5" ht="18" x14ac:dyDescent="0.25">
      <c r="A87" s="19" t="str">
        <f>VLOOKUP(B87,'[1]LISTADO ATM'!$A$2:$C$822,3,0)</f>
        <v>DISTRITO NACIONAL</v>
      </c>
      <c r="B87" s="22">
        <v>696</v>
      </c>
      <c r="C87" s="25" t="str">
        <f>VLOOKUP(B87,'[1]LISTADO ATM'!$A$2:$B$822,2,0)</f>
        <v>ATM Olé Jacobo Majluta</v>
      </c>
      <c r="D87" s="16" t="s">
        <v>21</v>
      </c>
      <c r="E87" s="27">
        <v>3335904424</v>
      </c>
    </row>
    <row r="88" spans="1:5" ht="18" x14ac:dyDescent="0.25">
      <c r="A88" s="19" t="str">
        <f>VLOOKUP(B88,'[1]LISTADO ATM'!$A$2:$C$822,3,0)</f>
        <v>NORTE</v>
      </c>
      <c r="B88" s="22">
        <v>728</v>
      </c>
      <c r="C88" s="25" t="str">
        <f>VLOOKUP(B88,'[1]LISTADO ATM'!$A$2:$B$822,2,0)</f>
        <v xml:space="preserve">ATM UNP La Vega Oficina Regional Norcentral </v>
      </c>
      <c r="D88" s="16" t="s">
        <v>21</v>
      </c>
      <c r="E88" s="27">
        <v>3335904841</v>
      </c>
    </row>
    <row r="89" spans="1:5" ht="18" x14ac:dyDescent="0.25">
      <c r="A89" s="19" t="str">
        <f>VLOOKUP(B89,'[1]LISTADO ATM'!$A$2:$C$822,3,0)</f>
        <v>DISTRITO NACIONAL</v>
      </c>
      <c r="B89" s="22">
        <v>596</v>
      </c>
      <c r="C89" s="25" t="str">
        <f>VLOOKUP(B89,'[1]LISTADO ATM'!$A$2:$B$822,2,0)</f>
        <v xml:space="preserve">ATM Autobanco Malecón Center </v>
      </c>
      <c r="D89" s="16" t="s">
        <v>21</v>
      </c>
      <c r="E89" s="27">
        <v>3335903818</v>
      </c>
    </row>
    <row r="90" spans="1:5" ht="18" x14ac:dyDescent="0.25">
      <c r="A90" s="19" t="str">
        <f>VLOOKUP(B90,'[1]LISTADO ATM'!$A$2:$C$822,3,0)</f>
        <v>DISTRITO NACIONAL</v>
      </c>
      <c r="B90" s="22">
        <v>676</v>
      </c>
      <c r="C90" s="25" t="str">
        <f>VLOOKUP(B90,'[1]LISTADO ATM'!$A$2:$B$822,2,0)</f>
        <v>ATM S/M Bravo Colina Del Oeste</v>
      </c>
      <c r="D90" s="16" t="s">
        <v>21</v>
      </c>
      <c r="E90" s="34">
        <v>3335903400</v>
      </c>
    </row>
    <row r="91" spans="1:5" ht="18" x14ac:dyDescent="0.25">
      <c r="A91" s="19" t="str">
        <f>VLOOKUP(B91,'[1]LISTADO ATM'!$A$2:$C$822,3,0)</f>
        <v>NORTE</v>
      </c>
      <c r="B91" s="22">
        <v>987</v>
      </c>
      <c r="C91" s="25" t="str">
        <f>VLOOKUP(B91,'[1]LISTADO ATM'!$A$2:$B$822,2,0)</f>
        <v xml:space="preserve">ATM S/M Jumbo (Moca) </v>
      </c>
      <c r="D91" s="16" t="s">
        <v>21</v>
      </c>
      <c r="E91" s="34">
        <v>3335903555</v>
      </c>
    </row>
    <row r="92" spans="1:5" ht="18" x14ac:dyDescent="0.25">
      <c r="A92" s="19" t="str">
        <f>VLOOKUP(B92,'[1]LISTADO ATM'!$A$2:$C$822,3,0)</f>
        <v>NORTE</v>
      </c>
      <c r="B92" s="22">
        <v>411</v>
      </c>
      <c r="C92" s="25" t="str">
        <f>VLOOKUP(B92,'[1]LISTADO ATM'!$A$2:$B$822,2,0)</f>
        <v xml:space="preserve">ATM UNP Piedra Blanca </v>
      </c>
      <c r="D92" s="16" t="s">
        <v>21</v>
      </c>
      <c r="E92" s="34">
        <v>3335903590</v>
      </c>
    </row>
    <row r="93" spans="1:5" ht="18" x14ac:dyDescent="0.25">
      <c r="A93" s="19" t="str">
        <f>VLOOKUP(B93,'[1]LISTADO ATM'!$A$2:$C$822,3,0)</f>
        <v>NORTE</v>
      </c>
      <c r="B93" s="22">
        <v>333</v>
      </c>
      <c r="C93" s="25" t="str">
        <f>VLOOKUP(B93,'[1]LISTADO ATM'!$A$2:$B$822,2,0)</f>
        <v>ATM Oficina Turey Maimón</v>
      </c>
      <c r="D93" s="16" t="s">
        <v>21</v>
      </c>
      <c r="E93" s="34">
        <v>3335903610</v>
      </c>
    </row>
    <row r="94" spans="1:5" ht="18" x14ac:dyDescent="0.25">
      <c r="A94" s="19" t="str">
        <f>VLOOKUP(B94,'[1]LISTADO ATM'!$A$2:$C$822,3,0)</f>
        <v>SUR</v>
      </c>
      <c r="B94" s="22">
        <v>699</v>
      </c>
      <c r="C94" s="25" t="str">
        <f>VLOOKUP(B94,'[1]LISTADO ATM'!$A$2:$B$822,2,0)</f>
        <v>ATM S/M Bravo Bani</v>
      </c>
      <c r="D94" s="16" t="s">
        <v>21</v>
      </c>
      <c r="E94" s="34">
        <v>3335903668</v>
      </c>
    </row>
    <row r="95" spans="1:5" ht="18" x14ac:dyDescent="0.25">
      <c r="A95" s="19" t="str">
        <f>VLOOKUP(B95,'[1]LISTADO ATM'!$A$2:$C$822,3,0)</f>
        <v>DISTRITO NACIONAL</v>
      </c>
      <c r="B95" s="22">
        <v>407</v>
      </c>
      <c r="C95" s="25" t="str">
        <f>VLOOKUP(B95,'[1]LISTADO ATM'!$A$2:$B$822,2,0)</f>
        <v xml:space="preserve">ATM Multicentro La Sirena Villa Mella </v>
      </c>
      <c r="D95" s="16" t="s">
        <v>21</v>
      </c>
      <c r="E95" s="34">
        <v>3335904295</v>
      </c>
    </row>
    <row r="96" spans="1:5" ht="18" x14ac:dyDescent="0.25">
      <c r="A96" s="19" t="str">
        <f>VLOOKUP(B96,'[1]LISTADO ATM'!$A$2:$C$822,3,0)</f>
        <v>NORTE</v>
      </c>
      <c r="B96" s="22">
        <v>413</v>
      </c>
      <c r="C96" s="25" t="str">
        <f>VLOOKUP(B96,'[1]LISTADO ATM'!$A$2:$B$822,2,0)</f>
        <v xml:space="preserve">ATM UNP Las Galeras Samaná </v>
      </c>
      <c r="D96" s="16" t="s">
        <v>21</v>
      </c>
      <c r="E96" s="34">
        <v>3335904338</v>
      </c>
    </row>
    <row r="97" spans="1:5" ht="18" x14ac:dyDescent="0.25">
      <c r="A97" s="19" t="str">
        <f>VLOOKUP(B97,'[1]LISTADO ATM'!$A$2:$C$822,3,0)</f>
        <v>DISTRITO NACIONAL</v>
      </c>
      <c r="B97" s="22">
        <v>554</v>
      </c>
      <c r="C97" s="25" t="str">
        <f>VLOOKUP(B97,'[1]LISTADO ATM'!$A$2:$B$822,2,0)</f>
        <v xml:space="preserve">ATM Oficina Isabel La Católica I </v>
      </c>
      <c r="D97" s="16" t="s">
        <v>21</v>
      </c>
      <c r="E97" s="34">
        <v>3335904414</v>
      </c>
    </row>
    <row r="98" spans="1:5" ht="18" x14ac:dyDescent="0.25">
      <c r="A98" s="19" t="str">
        <f>VLOOKUP(B98,'[1]LISTADO ATM'!$A$2:$C$822,3,0)</f>
        <v>DISTRITO NACIONAL</v>
      </c>
      <c r="B98" s="22">
        <v>232</v>
      </c>
      <c r="C98" s="25" t="str">
        <f>VLOOKUP(B98,'[1]LISTADO ATM'!$A$2:$B$822,2,0)</f>
        <v xml:space="preserve">ATM S/M Nacional Charles de Gaulle </v>
      </c>
      <c r="D98" s="16" t="s">
        <v>21</v>
      </c>
      <c r="E98" s="34">
        <v>3335904735</v>
      </c>
    </row>
    <row r="99" spans="1:5" ht="18" x14ac:dyDescent="0.25">
      <c r="A99" s="19" t="str">
        <f>VLOOKUP(B99,'[1]LISTADO ATM'!$A$2:$C$822,3,0)</f>
        <v>ESTE</v>
      </c>
      <c r="B99" s="22">
        <v>217</v>
      </c>
      <c r="C99" s="25" t="str">
        <f>VLOOKUP(B99,'[1]LISTADO ATM'!$A$2:$B$822,2,0)</f>
        <v xml:space="preserve">ATM Oficina Bávaro </v>
      </c>
      <c r="D99" s="16" t="s">
        <v>21</v>
      </c>
      <c r="E99" s="34">
        <v>3335904816</v>
      </c>
    </row>
    <row r="100" spans="1:5" ht="18" x14ac:dyDescent="0.25">
      <c r="A100" s="19" t="str">
        <f>VLOOKUP(B100,'[1]LISTADO ATM'!$A$2:$C$822,3,0)</f>
        <v>SUR</v>
      </c>
      <c r="B100" s="22">
        <v>6</v>
      </c>
      <c r="C100" s="25" t="str">
        <f>VLOOKUP(B100,'[1]LISTADO ATM'!$A$2:$B$822,2,0)</f>
        <v xml:space="preserve">ATM Plaza WAO San Juan </v>
      </c>
      <c r="D100" s="16" t="s">
        <v>21</v>
      </c>
      <c r="E100" s="34">
        <v>3335904833</v>
      </c>
    </row>
    <row r="101" spans="1:5" ht="18" x14ac:dyDescent="0.25">
      <c r="A101" s="19" t="str">
        <f>VLOOKUP(B101,'[1]LISTADO ATM'!$A$2:$C$822,3,0)</f>
        <v>NORTE</v>
      </c>
      <c r="B101" s="22">
        <v>172</v>
      </c>
      <c r="C101" s="25" t="str">
        <f>VLOOKUP(B101,'[1]LISTADO ATM'!$A$2:$B$822,2,0)</f>
        <v xml:space="preserve">ATM UNP Guaucí </v>
      </c>
      <c r="D101" s="16" t="s">
        <v>21</v>
      </c>
      <c r="E101" s="34">
        <v>3335904945</v>
      </c>
    </row>
    <row r="102" spans="1:5" ht="18" x14ac:dyDescent="0.25">
      <c r="A102" s="19" t="str">
        <f>VLOOKUP(B102,'[1]LISTADO ATM'!$A$2:$C$822,3,0)</f>
        <v>NORTE</v>
      </c>
      <c r="B102" s="22">
        <v>282</v>
      </c>
      <c r="C102" s="25" t="str">
        <f>VLOOKUP(B102,'[1]LISTADO ATM'!$A$2:$B$822,2,0)</f>
        <v xml:space="preserve">ATM Autobanco Nibaje </v>
      </c>
      <c r="D102" s="16" t="s">
        <v>21</v>
      </c>
      <c r="E102" s="34">
        <v>3335904955</v>
      </c>
    </row>
    <row r="103" spans="1:5" ht="18" x14ac:dyDescent="0.25">
      <c r="A103" s="22" t="s">
        <v>27</v>
      </c>
      <c r="B103" s="22">
        <v>721</v>
      </c>
      <c r="C103" s="22" t="s">
        <v>28</v>
      </c>
      <c r="D103" s="16" t="s">
        <v>21</v>
      </c>
      <c r="E103" s="27">
        <v>3335903479</v>
      </c>
    </row>
    <row r="104" spans="1:5" ht="18" x14ac:dyDescent="0.25">
      <c r="A104" s="22" t="s">
        <v>29</v>
      </c>
      <c r="B104" s="22">
        <v>950</v>
      </c>
      <c r="C104" s="22" t="s">
        <v>30</v>
      </c>
      <c r="D104" s="16" t="s">
        <v>21</v>
      </c>
      <c r="E104" s="27">
        <v>3335903480</v>
      </c>
    </row>
    <row r="105" spans="1:5" ht="18" x14ac:dyDescent="0.25">
      <c r="A105" s="22" t="s">
        <v>29</v>
      </c>
      <c r="B105" s="22">
        <v>965</v>
      </c>
      <c r="C105" s="22" t="s">
        <v>31</v>
      </c>
      <c r="D105" s="16" t="s">
        <v>21</v>
      </c>
      <c r="E105" s="27">
        <v>3335903481</v>
      </c>
    </row>
    <row r="106" spans="1:5" ht="18" x14ac:dyDescent="0.25">
      <c r="A106" s="22" t="s">
        <v>32</v>
      </c>
      <c r="B106" s="22">
        <v>104</v>
      </c>
      <c r="C106" s="22" t="s">
        <v>33</v>
      </c>
      <c r="D106" s="16" t="s">
        <v>21</v>
      </c>
      <c r="E106" s="27">
        <v>3335903503</v>
      </c>
    </row>
    <row r="107" spans="1:5" ht="18" x14ac:dyDescent="0.25">
      <c r="A107" s="22" t="s">
        <v>27</v>
      </c>
      <c r="B107" s="22">
        <v>722</v>
      </c>
      <c r="C107" s="22" t="s">
        <v>34</v>
      </c>
      <c r="D107" s="16" t="s">
        <v>21</v>
      </c>
      <c r="E107" s="27">
        <v>3335903560</v>
      </c>
    </row>
    <row r="108" spans="1:5" ht="18" x14ac:dyDescent="0.25">
      <c r="A108" s="22" t="s">
        <v>27</v>
      </c>
      <c r="B108" s="22">
        <v>516</v>
      </c>
      <c r="C108" s="22" t="s">
        <v>35</v>
      </c>
      <c r="D108" s="16" t="s">
        <v>21</v>
      </c>
      <c r="E108" s="27">
        <v>3335903573</v>
      </c>
    </row>
    <row r="109" spans="1:5" ht="18" x14ac:dyDescent="0.25">
      <c r="A109" s="22" t="s">
        <v>29</v>
      </c>
      <c r="B109" s="22">
        <v>157</v>
      </c>
      <c r="C109" s="22" t="s">
        <v>36</v>
      </c>
      <c r="D109" s="16" t="s">
        <v>21</v>
      </c>
      <c r="E109" s="27">
        <v>3335903580</v>
      </c>
    </row>
    <row r="110" spans="1:5" ht="18" x14ac:dyDescent="0.25">
      <c r="A110" s="22" t="s">
        <v>32</v>
      </c>
      <c r="B110" s="22">
        <v>613</v>
      </c>
      <c r="C110" s="22" t="s">
        <v>37</v>
      </c>
      <c r="D110" s="16" t="s">
        <v>21</v>
      </c>
      <c r="E110" s="27">
        <v>3335903600</v>
      </c>
    </row>
    <row r="111" spans="1:5" ht="18" x14ac:dyDescent="0.25">
      <c r="A111" s="22" t="s">
        <v>29</v>
      </c>
      <c r="B111" s="22">
        <v>604</v>
      </c>
      <c r="C111" s="22" t="s">
        <v>38</v>
      </c>
      <c r="D111" s="16" t="s">
        <v>21</v>
      </c>
      <c r="E111" s="27">
        <v>3335904443</v>
      </c>
    </row>
    <row r="112" spans="1:5" ht="18" x14ac:dyDescent="0.25">
      <c r="A112" s="22" t="s">
        <v>29</v>
      </c>
      <c r="B112" s="22">
        <v>877</v>
      </c>
      <c r="C112" s="22" t="s">
        <v>39</v>
      </c>
      <c r="D112" s="16" t="s">
        <v>21</v>
      </c>
      <c r="E112" s="27">
        <v>3335903224</v>
      </c>
    </row>
    <row r="113" spans="1:5" ht="18" x14ac:dyDescent="0.25">
      <c r="A113" s="22" t="s">
        <v>29</v>
      </c>
      <c r="B113" s="22">
        <v>602</v>
      </c>
      <c r="C113" s="22" t="s">
        <v>40</v>
      </c>
      <c r="D113" s="16" t="s">
        <v>21</v>
      </c>
      <c r="E113" s="27" t="s">
        <v>26</v>
      </c>
    </row>
    <row r="114" spans="1:5" ht="18" x14ac:dyDescent="0.25">
      <c r="A114" s="19" t="s">
        <v>27</v>
      </c>
      <c r="B114" s="22">
        <v>719</v>
      </c>
      <c r="C114" s="25" t="s">
        <v>41</v>
      </c>
      <c r="D114" s="16" t="s">
        <v>21</v>
      </c>
      <c r="E114" s="34">
        <v>3335903151</v>
      </c>
    </row>
    <row r="115" spans="1:5" ht="18" x14ac:dyDescent="0.25">
      <c r="A115" s="19" t="s">
        <v>29</v>
      </c>
      <c r="B115" s="22">
        <v>886</v>
      </c>
      <c r="C115" s="25" t="s">
        <v>42</v>
      </c>
      <c r="D115" s="16" t="s">
        <v>21</v>
      </c>
      <c r="E115" s="34">
        <v>3335903617</v>
      </c>
    </row>
    <row r="116" spans="1:5" ht="18" x14ac:dyDescent="0.25">
      <c r="A116" s="19" t="s">
        <v>29</v>
      </c>
      <c r="B116" s="22">
        <v>380</v>
      </c>
      <c r="C116" s="25" t="s">
        <v>43</v>
      </c>
      <c r="D116" s="16" t="s">
        <v>21</v>
      </c>
      <c r="E116" s="34">
        <v>3335903653</v>
      </c>
    </row>
    <row r="117" spans="1:5" ht="18" x14ac:dyDescent="0.25">
      <c r="A117" s="19" t="s">
        <v>27</v>
      </c>
      <c r="B117" s="22">
        <v>147</v>
      </c>
      <c r="C117" s="25" t="s">
        <v>44</v>
      </c>
      <c r="D117" s="16" t="s">
        <v>21</v>
      </c>
      <c r="E117" s="34">
        <v>3335903659</v>
      </c>
    </row>
    <row r="118" spans="1:5" ht="18" x14ac:dyDescent="0.25">
      <c r="A118" s="19" t="s">
        <v>45</v>
      </c>
      <c r="B118" s="22">
        <v>885</v>
      </c>
      <c r="C118" s="25" t="s">
        <v>46</v>
      </c>
      <c r="D118" s="16" t="s">
        <v>21</v>
      </c>
      <c r="E118" s="34">
        <v>3335903670</v>
      </c>
    </row>
    <row r="119" spans="1:5" ht="18" x14ac:dyDescent="0.25">
      <c r="A119" s="19" t="s">
        <v>29</v>
      </c>
      <c r="B119" s="22">
        <v>703</v>
      </c>
      <c r="C119" s="25" t="s">
        <v>47</v>
      </c>
      <c r="D119" s="16" t="s">
        <v>21</v>
      </c>
      <c r="E119" s="34">
        <v>3335903691</v>
      </c>
    </row>
    <row r="120" spans="1:5" ht="18" x14ac:dyDescent="0.25">
      <c r="A120" s="19" t="s">
        <v>27</v>
      </c>
      <c r="B120" s="22">
        <v>734</v>
      </c>
      <c r="C120" s="25" t="s">
        <v>48</v>
      </c>
      <c r="D120" s="16" t="s">
        <v>21</v>
      </c>
      <c r="E120" s="34">
        <v>3335904787</v>
      </c>
    </row>
    <row r="121" spans="1:5" ht="18" x14ac:dyDescent="0.25">
      <c r="A121" s="19" t="s">
        <v>29</v>
      </c>
      <c r="B121" s="22">
        <v>79</v>
      </c>
      <c r="C121" s="25" t="s">
        <v>49</v>
      </c>
      <c r="D121" s="16" t="s">
        <v>21</v>
      </c>
      <c r="E121" s="34">
        <v>3335904819</v>
      </c>
    </row>
    <row r="122" spans="1:5" ht="18" x14ac:dyDescent="0.25">
      <c r="A122" s="19" t="s">
        <v>45</v>
      </c>
      <c r="B122" s="22">
        <v>825</v>
      </c>
      <c r="C122" s="25" t="s">
        <v>50</v>
      </c>
      <c r="D122" s="16" t="s">
        <v>21</v>
      </c>
      <c r="E122" s="34">
        <v>3335904889</v>
      </c>
    </row>
    <row r="123" spans="1:5" ht="18" x14ac:dyDescent="0.25">
      <c r="A123" s="19" t="s">
        <v>27</v>
      </c>
      <c r="B123" s="22">
        <v>567</v>
      </c>
      <c r="C123" s="25" t="s">
        <v>51</v>
      </c>
      <c r="D123" s="16" t="s">
        <v>21</v>
      </c>
      <c r="E123" s="34">
        <v>3335904866</v>
      </c>
    </row>
    <row r="124" spans="1:5" ht="18" x14ac:dyDescent="0.25">
      <c r="A124" s="19" t="s">
        <v>27</v>
      </c>
      <c r="B124" s="22">
        <v>706</v>
      </c>
      <c r="C124" s="25" t="s">
        <v>52</v>
      </c>
      <c r="D124" s="16" t="s">
        <v>21</v>
      </c>
      <c r="E124" s="34">
        <v>3335905117</v>
      </c>
    </row>
    <row r="125" spans="1:5" ht="18" x14ac:dyDescent="0.25">
      <c r="A125" s="19" t="s">
        <v>27</v>
      </c>
      <c r="B125" s="22">
        <v>735</v>
      </c>
      <c r="C125" s="25" t="s">
        <v>53</v>
      </c>
      <c r="D125" s="16" t="s">
        <v>21</v>
      </c>
      <c r="E125" s="34">
        <v>3335905140</v>
      </c>
    </row>
    <row r="126" spans="1:5" ht="18" x14ac:dyDescent="0.25">
      <c r="A126" s="19" t="s">
        <v>29</v>
      </c>
      <c r="B126" s="22">
        <v>53</v>
      </c>
      <c r="C126" s="25" t="s">
        <v>54</v>
      </c>
      <c r="D126" s="16" t="s">
        <v>21</v>
      </c>
      <c r="E126" s="34">
        <v>3335905197</v>
      </c>
    </row>
    <row r="127" spans="1:5" ht="18" x14ac:dyDescent="0.25">
      <c r="A127" s="22" t="str">
        <f>VLOOKUP(B127,'[1]LISTADO ATM'!$A$2:$C$822,3,0)</f>
        <v>NORTE</v>
      </c>
      <c r="B127" s="22">
        <v>985</v>
      </c>
      <c r="C127" s="25" t="str">
        <f>VLOOKUP(B127,'[1]LISTADO ATM'!$A$2:$B$822,2,0)</f>
        <v xml:space="preserve">ATM Oficina Dajabón II </v>
      </c>
      <c r="D127" s="16" t="s">
        <v>21</v>
      </c>
      <c r="E127" s="27">
        <v>3335904900</v>
      </c>
    </row>
    <row r="128" spans="1:5" ht="18.75" thickBot="1" x14ac:dyDescent="0.3">
      <c r="A128" s="3" t="s">
        <v>11</v>
      </c>
      <c r="B128" s="35">
        <f>COUNT(B9:B127)</f>
        <v>119</v>
      </c>
      <c r="C128" s="53"/>
      <c r="D128" s="54"/>
      <c r="E128" s="55"/>
    </row>
    <row r="129" spans="1:5" x14ac:dyDescent="0.25">
      <c r="B129" s="5"/>
      <c r="E129" s="5"/>
    </row>
    <row r="130" spans="1:5" ht="18" x14ac:dyDescent="0.25">
      <c r="A130" s="62" t="s">
        <v>16</v>
      </c>
      <c r="B130" s="63"/>
      <c r="C130" s="63"/>
      <c r="D130" s="63"/>
      <c r="E130" s="64"/>
    </row>
    <row r="131" spans="1:5" ht="18" x14ac:dyDescent="0.25">
      <c r="A131" s="2" t="s">
        <v>5</v>
      </c>
      <c r="B131" s="2" t="s">
        <v>6</v>
      </c>
      <c r="C131" s="2" t="s">
        <v>7</v>
      </c>
      <c r="D131" s="2" t="s">
        <v>8</v>
      </c>
      <c r="E131" s="2" t="s">
        <v>9</v>
      </c>
    </row>
    <row r="132" spans="1:5" ht="18" x14ac:dyDescent="0.25">
      <c r="A132" s="19" t="str">
        <f>VLOOKUP(B132,'[1]LISTADO ATM'!$A$2:$C$822,3,0)</f>
        <v>NORTE</v>
      </c>
      <c r="B132" s="22">
        <v>654</v>
      </c>
      <c r="C132" s="25" t="str">
        <f>VLOOKUP(B132,'[1]LISTADO ATM'!$A$2:$B$822,2,0)</f>
        <v>ATM Autoservicio S/M Jumbo Puerto Plata</v>
      </c>
      <c r="D132" s="16" t="s">
        <v>19</v>
      </c>
      <c r="E132" s="25">
        <v>3335903654</v>
      </c>
    </row>
    <row r="133" spans="1:5" ht="18" x14ac:dyDescent="0.25">
      <c r="A133" s="19" t="str">
        <f>VLOOKUP(B133,'[1]LISTADO ATM'!$A$2:$C$822,3,0)</f>
        <v>DISTRITO NACIONAL</v>
      </c>
      <c r="B133" s="22">
        <v>818</v>
      </c>
      <c r="C133" s="25" t="str">
        <f>VLOOKUP(B133,'[1]LISTADO ATM'!$A$2:$B$822,2,0)</f>
        <v xml:space="preserve">ATM Juridicción Inmobiliaria </v>
      </c>
      <c r="D133" s="16" t="s">
        <v>19</v>
      </c>
      <c r="E133" s="25">
        <v>3335902160</v>
      </c>
    </row>
    <row r="134" spans="1:5" ht="18" x14ac:dyDescent="0.25">
      <c r="A134" s="19" t="str">
        <f>VLOOKUP(B134,'[1]LISTADO ATM'!$A$2:$C$822,3,0)</f>
        <v>DISTRITO NACIONAL</v>
      </c>
      <c r="B134" s="22">
        <v>410</v>
      </c>
      <c r="C134" s="25" t="str">
        <f>VLOOKUP(B134,'[1]LISTADO ATM'!$A$2:$B$822,2,0)</f>
        <v xml:space="preserve">ATM Oficina Las Palmas de Herrera II </v>
      </c>
      <c r="D134" s="16" t="s">
        <v>19</v>
      </c>
      <c r="E134" s="25">
        <v>3335903647</v>
      </c>
    </row>
    <row r="135" spans="1:5" ht="18" x14ac:dyDescent="0.25">
      <c r="A135" s="19" t="str">
        <f>VLOOKUP(B135,'[1]LISTADO ATM'!$A$2:$C$822,3,0)</f>
        <v>NORTE</v>
      </c>
      <c r="B135" s="22">
        <v>746</v>
      </c>
      <c r="C135" s="25" t="str">
        <f>VLOOKUP(B135,'[1]LISTADO ATM'!$A$2:$B$822,2,0)</f>
        <v xml:space="preserve">ATM Oficina Las Terrenas </v>
      </c>
      <c r="D135" s="16" t="s">
        <v>19</v>
      </c>
      <c r="E135" s="25">
        <v>3335903657</v>
      </c>
    </row>
    <row r="136" spans="1:5" ht="18" x14ac:dyDescent="0.25">
      <c r="A136" s="19" t="str">
        <f>VLOOKUP(B136,'[1]LISTADO ATM'!$A$2:$C$822,3,0)</f>
        <v>NORTE</v>
      </c>
      <c r="B136" s="22">
        <v>64</v>
      </c>
      <c r="C136" s="25" t="str">
        <f>VLOOKUP(B136,'[1]LISTADO ATM'!$A$2:$B$822,2,0)</f>
        <v xml:space="preserve">ATM COOPALINA (Cotuí) </v>
      </c>
      <c r="D136" s="16" t="s">
        <v>19</v>
      </c>
      <c r="E136" s="25">
        <v>3335903570</v>
      </c>
    </row>
    <row r="137" spans="1:5" ht="18" x14ac:dyDescent="0.25">
      <c r="A137" s="19" t="str">
        <f>VLOOKUP(B137,'[1]LISTADO ATM'!$A$2:$C$822,3,0)</f>
        <v>ESTE</v>
      </c>
      <c r="B137" s="22">
        <v>211</v>
      </c>
      <c r="C137" s="25" t="str">
        <f>VLOOKUP(B137,'[1]LISTADO ATM'!$A$2:$B$822,2,0)</f>
        <v xml:space="preserve">ATM Oficina La Romana I </v>
      </c>
      <c r="D137" s="16" t="s">
        <v>19</v>
      </c>
      <c r="E137" s="25">
        <v>3335903133</v>
      </c>
    </row>
    <row r="138" spans="1:5" ht="18" x14ac:dyDescent="0.25">
      <c r="A138" s="19" t="str">
        <f>VLOOKUP(B138,'[1]LISTADO ATM'!$A$2:$C$822,3,0)</f>
        <v>DISTRITO NACIONAL</v>
      </c>
      <c r="B138" s="22">
        <v>347</v>
      </c>
      <c r="C138" s="25" t="str">
        <f>VLOOKUP(B138,'[1]LISTADO ATM'!$A$2:$B$822,2,0)</f>
        <v>ATM Patio de Colombia</v>
      </c>
      <c r="D138" s="16" t="s">
        <v>19</v>
      </c>
      <c r="E138" s="25">
        <v>3335903314</v>
      </c>
    </row>
    <row r="139" spans="1:5" ht="18" x14ac:dyDescent="0.25">
      <c r="A139" s="19" t="str">
        <f>VLOOKUP(B139,'[1]LISTADO ATM'!$A$2:$C$822,3,0)</f>
        <v>ESTE</v>
      </c>
      <c r="B139" s="22">
        <v>399</v>
      </c>
      <c r="C139" s="25" t="str">
        <f>VLOOKUP(B139,'[1]LISTADO ATM'!$A$2:$B$822,2,0)</f>
        <v xml:space="preserve">ATM Oficina La Romana II </v>
      </c>
      <c r="D139" s="16" t="s">
        <v>19</v>
      </c>
      <c r="E139" s="25">
        <v>3335903636</v>
      </c>
    </row>
    <row r="140" spans="1:5" ht="18" x14ac:dyDescent="0.25">
      <c r="A140" s="19" t="s">
        <v>45</v>
      </c>
      <c r="B140" s="22">
        <v>5</v>
      </c>
      <c r="C140" s="25" t="s">
        <v>55</v>
      </c>
      <c r="D140" s="16" t="s">
        <v>19</v>
      </c>
      <c r="E140" s="25">
        <v>3335903517</v>
      </c>
    </row>
    <row r="141" spans="1:5" ht="18" x14ac:dyDescent="0.25">
      <c r="A141" s="19" t="s">
        <v>32</v>
      </c>
      <c r="B141" s="22">
        <v>480</v>
      </c>
      <c r="C141" s="25" t="s">
        <v>56</v>
      </c>
      <c r="D141" s="16" t="s">
        <v>19</v>
      </c>
      <c r="E141" s="25">
        <v>3335903557</v>
      </c>
    </row>
    <row r="142" spans="1:5" ht="18.75" thickBot="1" x14ac:dyDescent="0.3">
      <c r="A142" s="3" t="s">
        <v>11</v>
      </c>
      <c r="B142" s="35">
        <f>COUNT(B132:B141)</f>
        <v>10</v>
      </c>
      <c r="C142" s="53"/>
      <c r="D142" s="54"/>
      <c r="E142" s="55"/>
    </row>
    <row r="143" spans="1:5" ht="15.75" thickBot="1" x14ac:dyDescent="0.3">
      <c r="B143" s="5"/>
      <c r="E143" s="5"/>
    </row>
    <row r="144" spans="1:5" ht="18.75" thickBot="1" x14ac:dyDescent="0.3">
      <c r="A144" s="41" t="s">
        <v>14</v>
      </c>
      <c r="B144" s="42"/>
      <c r="C144" s="42"/>
      <c r="D144" s="42"/>
      <c r="E144" s="43"/>
    </row>
    <row r="145" spans="1:5" ht="18" x14ac:dyDescent="0.25">
      <c r="A145" s="2" t="s">
        <v>5</v>
      </c>
      <c r="B145" s="2" t="s">
        <v>6</v>
      </c>
      <c r="C145" s="2" t="s">
        <v>7</v>
      </c>
      <c r="D145" s="2" t="s">
        <v>8</v>
      </c>
      <c r="E145" s="2" t="s">
        <v>9</v>
      </c>
    </row>
    <row r="146" spans="1:5" ht="18" x14ac:dyDescent="0.25">
      <c r="A146" s="22" t="str">
        <f>VLOOKUP(B146,'[1]LISTADO ATM'!$A$2:$C$822,3,0)</f>
        <v>DISTRITO NACIONAL</v>
      </c>
      <c r="B146" s="22">
        <v>593</v>
      </c>
      <c r="C146" s="22" t="str">
        <f>VLOOKUP(B146,'[1]LISTADO ATM'!$A$2:$B$822,2,0)</f>
        <v xml:space="preserve">ATM Ministerio Fuerzas Armadas II </v>
      </c>
      <c r="D146" s="15" t="s">
        <v>10</v>
      </c>
      <c r="E146" s="27">
        <v>3335902252</v>
      </c>
    </row>
    <row r="147" spans="1:5" ht="18" x14ac:dyDescent="0.25">
      <c r="A147" s="22" t="str">
        <f>VLOOKUP(B147,'[1]LISTADO ATM'!$A$2:$C$822,3,0)</f>
        <v>SUR</v>
      </c>
      <c r="B147" s="22">
        <v>403</v>
      </c>
      <c r="C147" s="22" t="str">
        <f>VLOOKUP(B147,'[1]LISTADO ATM'!$A$2:$B$822,2,0)</f>
        <v xml:space="preserve">ATM Oficina Vicente Noble </v>
      </c>
      <c r="D147" s="15" t="s">
        <v>10</v>
      </c>
      <c r="E147" s="27">
        <v>3335903491</v>
      </c>
    </row>
    <row r="148" spans="1:5" ht="18" x14ac:dyDescent="0.25">
      <c r="A148" s="22" t="str">
        <f>VLOOKUP(B148,'[1]LISTADO ATM'!$A$2:$C$822,3,0)</f>
        <v>NORTE</v>
      </c>
      <c r="B148" s="22">
        <v>304</v>
      </c>
      <c r="C148" s="22" t="str">
        <f>VLOOKUP(B148,'[1]LISTADO ATM'!$A$2:$B$822,2,0)</f>
        <v xml:space="preserve">ATM Multicentro La Sirena Estrella Sadhala </v>
      </c>
      <c r="D148" s="15" t="s">
        <v>10</v>
      </c>
      <c r="E148" s="27">
        <v>3335903498</v>
      </c>
    </row>
    <row r="149" spans="1:5" ht="18" x14ac:dyDescent="0.25">
      <c r="A149" s="22" t="str">
        <f>VLOOKUP(B149,'[1]LISTADO ATM'!$A$2:$C$822,3,0)</f>
        <v>DISTRITO NACIONAL</v>
      </c>
      <c r="B149" s="22">
        <v>813</v>
      </c>
      <c r="C149" s="22" t="str">
        <f>VLOOKUP(B149,'[1]LISTADO ATM'!$A$2:$B$822,2,0)</f>
        <v>ATM Oficina Occidental Mall</v>
      </c>
      <c r="D149" s="15" t="s">
        <v>10</v>
      </c>
      <c r="E149" s="27">
        <v>3335903574</v>
      </c>
    </row>
    <row r="150" spans="1:5" ht="18" x14ac:dyDescent="0.25">
      <c r="A150" s="22" t="str">
        <f>VLOOKUP(B150,'[1]LISTADO ATM'!$A$2:$C$822,3,0)</f>
        <v>NORTE</v>
      </c>
      <c r="B150" s="22">
        <v>716</v>
      </c>
      <c r="C150" s="22" t="str">
        <f>VLOOKUP(B150,'[1]LISTADO ATM'!$A$2:$B$822,2,0)</f>
        <v xml:space="preserve">ATM Oficina Zona Franca (Santiago) </v>
      </c>
      <c r="D150" s="15" t="s">
        <v>10</v>
      </c>
      <c r="E150" s="27">
        <v>3335903576</v>
      </c>
    </row>
    <row r="151" spans="1:5" ht="18" x14ac:dyDescent="0.25">
      <c r="A151" s="22" t="str">
        <f>VLOOKUP(B151,'[1]LISTADO ATM'!$A$2:$C$822,3,0)</f>
        <v>SUR</v>
      </c>
      <c r="B151" s="22">
        <v>733</v>
      </c>
      <c r="C151" s="22" t="str">
        <f>VLOOKUP(B151,'[1]LISTADO ATM'!$A$2:$B$822,2,0)</f>
        <v xml:space="preserve">ATM Zona Franca Perdenales </v>
      </c>
      <c r="D151" s="15" t="s">
        <v>10</v>
      </c>
      <c r="E151" s="27">
        <v>3335903589</v>
      </c>
    </row>
    <row r="152" spans="1:5" ht="18" x14ac:dyDescent="0.25">
      <c r="A152" s="22" t="str">
        <f>VLOOKUP(B152,'[1]LISTADO ATM'!$A$2:$C$822,3,0)</f>
        <v>NORTE</v>
      </c>
      <c r="B152" s="22">
        <v>747</v>
      </c>
      <c r="C152" s="22" t="str">
        <f>VLOOKUP(B152,'[1]LISTADO ATM'!$A$2:$B$822,2,0)</f>
        <v xml:space="preserve">ATM Club BR (Santiago) </v>
      </c>
      <c r="D152" s="15" t="s">
        <v>10</v>
      </c>
      <c r="E152" s="27">
        <v>3335903596</v>
      </c>
    </row>
    <row r="153" spans="1:5" ht="18" x14ac:dyDescent="0.25">
      <c r="A153" s="22" t="str">
        <f>VLOOKUP(B153,'[1]LISTADO ATM'!$A$2:$C$822,3,0)</f>
        <v>NORTE</v>
      </c>
      <c r="B153" s="22">
        <v>632</v>
      </c>
      <c r="C153" s="22" t="str">
        <f>VLOOKUP(B153,'[1]LISTADO ATM'!$A$2:$B$822,2,0)</f>
        <v xml:space="preserve">ATM Autobanco Gurabo </v>
      </c>
      <c r="D153" s="15" t="s">
        <v>10</v>
      </c>
      <c r="E153" s="27">
        <v>3335903626</v>
      </c>
    </row>
    <row r="154" spans="1:5" ht="18" x14ac:dyDescent="0.25">
      <c r="A154" s="22" t="str">
        <f>VLOOKUP(B154,'[1]LISTADO ATM'!$A$2:$C$822,3,0)</f>
        <v>NORTE</v>
      </c>
      <c r="B154" s="22">
        <v>88</v>
      </c>
      <c r="C154" s="22" t="str">
        <f>VLOOKUP(B154,'[1]LISTADO ATM'!$A$2:$B$822,2,0)</f>
        <v xml:space="preserve">ATM S/M La Fuente (Santiago) </v>
      </c>
      <c r="D154" s="15" t="s">
        <v>10</v>
      </c>
      <c r="E154" s="27">
        <v>3335903658</v>
      </c>
    </row>
    <row r="155" spans="1:5" ht="18" x14ac:dyDescent="0.25">
      <c r="A155" s="22" t="str">
        <f>VLOOKUP(B155,'[1]LISTADO ATM'!$A$2:$C$822,3,0)</f>
        <v>NORTE</v>
      </c>
      <c r="B155" s="22">
        <v>497</v>
      </c>
      <c r="C155" s="22" t="str">
        <f>VLOOKUP(B155,'[1]LISTADO ATM'!$A$2:$B$822,2,0)</f>
        <v>ATM Ofic. El Portal ll (Santiago)</v>
      </c>
      <c r="D155" s="15" t="s">
        <v>10</v>
      </c>
      <c r="E155" s="27">
        <v>3335904449</v>
      </c>
    </row>
    <row r="156" spans="1:5" ht="18" x14ac:dyDescent="0.25">
      <c r="A156" s="22" t="str">
        <f>VLOOKUP(B156,'[1]LISTADO ATM'!$A$2:$C$822,3,0)</f>
        <v>DISTRITO NACIONAL</v>
      </c>
      <c r="B156" s="22">
        <v>354</v>
      </c>
      <c r="C156" s="22" t="str">
        <f>VLOOKUP(B156,'[1]LISTADO ATM'!$A$2:$B$822,2,0)</f>
        <v xml:space="preserve">ATM Oficina Núñez de Cáceres II </v>
      </c>
      <c r="D156" s="15" t="s">
        <v>10</v>
      </c>
      <c r="E156" s="27">
        <v>3335904830</v>
      </c>
    </row>
    <row r="157" spans="1:5" ht="18" x14ac:dyDescent="0.25">
      <c r="A157" s="22" t="str">
        <f>VLOOKUP(B157,'[1]LISTADO ATM'!$A$2:$C$822,3,0)</f>
        <v>ESTE</v>
      </c>
      <c r="B157" s="22">
        <v>429</v>
      </c>
      <c r="C157" s="22" t="str">
        <f>VLOOKUP(B157,'[1]LISTADO ATM'!$A$2:$B$822,2,0)</f>
        <v xml:space="preserve">ATM Oficina Jumbo La Romana </v>
      </c>
      <c r="D157" s="15" t="s">
        <v>10</v>
      </c>
      <c r="E157" s="27">
        <v>3335904850</v>
      </c>
    </row>
    <row r="158" spans="1:5" ht="18" x14ac:dyDescent="0.25">
      <c r="A158" s="22" t="str">
        <f>VLOOKUP(B158,'[1]LISTADO ATM'!$A$2:$C$822,3,0)</f>
        <v>DISTRITO NACIONAL</v>
      </c>
      <c r="B158" s="22">
        <v>713</v>
      </c>
      <c r="C158" s="22" t="str">
        <f>VLOOKUP(B158,'[1]LISTADO ATM'!$A$2:$B$822,2,0)</f>
        <v xml:space="preserve">ATM Oficina Las Américas </v>
      </c>
      <c r="D158" s="15" t="s">
        <v>10</v>
      </c>
      <c r="E158" s="27">
        <v>3335904849</v>
      </c>
    </row>
    <row r="159" spans="1:5" ht="18" x14ac:dyDescent="0.25">
      <c r="A159" s="22" t="str">
        <f>VLOOKUP(B159,'[1]LISTADO ATM'!$A$2:$C$822,3,0)</f>
        <v>ESTE</v>
      </c>
      <c r="B159" s="22">
        <v>630</v>
      </c>
      <c r="C159" s="22" t="str">
        <f>VLOOKUP(B159,'[1]LISTADO ATM'!$A$2:$B$822,2,0)</f>
        <v xml:space="preserve">ATM Oficina Plaza Zaglul (SPM) </v>
      </c>
      <c r="D159" s="15" t="s">
        <v>10</v>
      </c>
      <c r="E159" s="27">
        <v>3335904962</v>
      </c>
    </row>
    <row r="160" spans="1:5" ht="18" x14ac:dyDescent="0.25">
      <c r="A160" s="22" t="str">
        <f>VLOOKUP(B160,'[1]LISTADO ATM'!$A$2:$C$822,3,0)</f>
        <v>SUR</v>
      </c>
      <c r="B160" s="22">
        <v>137</v>
      </c>
      <c r="C160" s="22" t="str">
        <f>VLOOKUP(B160,'[1]LISTADO ATM'!$A$2:$B$822,2,0)</f>
        <v xml:space="preserve">ATM Oficina Nizao </v>
      </c>
      <c r="D160" s="15" t="s">
        <v>10</v>
      </c>
      <c r="E160" s="27">
        <v>3335904965</v>
      </c>
    </row>
    <row r="161" spans="1:5" ht="18" x14ac:dyDescent="0.25">
      <c r="A161" s="22" t="str">
        <f>VLOOKUP(B161,'[1]LISTADO ATM'!$A$2:$C$822,3,0)</f>
        <v>NORTE</v>
      </c>
      <c r="B161" s="22">
        <v>72</v>
      </c>
      <c r="C161" s="22" t="str">
        <f>VLOOKUP(B161,'[1]LISTADO ATM'!$A$2:$B$822,2,0)</f>
        <v xml:space="preserve">ATM UNP Aeropuerto Gregorio Luperón (Puerto Plata) </v>
      </c>
      <c r="D161" s="15" t="s">
        <v>10</v>
      </c>
      <c r="E161" s="27">
        <v>3335904861</v>
      </c>
    </row>
    <row r="162" spans="1:5" ht="18" x14ac:dyDescent="0.25">
      <c r="A162" s="22" t="str">
        <f>VLOOKUP(B162,'[1]LISTADO ATM'!$A$2:$C$822,3,0)</f>
        <v>NORTE</v>
      </c>
      <c r="B162" s="22">
        <v>594</v>
      </c>
      <c r="C162" s="22" t="str">
        <f>VLOOKUP(B162,'[1]LISTADO ATM'!$A$2:$B$822,2,0)</f>
        <v xml:space="preserve">ATM Plaza Venezuela II (Santiago) </v>
      </c>
      <c r="D162" s="15" t="s">
        <v>10</v>
      </c>
      <c r="E162" s="27">
        <v>3335905099</v>
      </c>
    </row>
    <row r="163" spans="1:5" ht="18" x14ac:dyDescent="0.25">
      <c r="A163" s="22" t="str">
        <f>VLOOKUP(B163,'[1]LISTADO ATM'!$A$2:$C$822,3,0)</f>
        <v>DISTRITO NACIONAL</v>
      </c>
      <c r="B163" s="22">
        <v>231</v>
      </c>
      <c r="C163" s="22" t="str">
        <f>VLOOKUP(B163,'[1]LISTADO ATM'!$A$2:$B$822,2,0)</f>
        <v xml:space="preserve">ATM Oficina Zona Oriental </v>
      </c>
      <c r="D163" s="15" t="s">
        <v>10</v>
      </c>
      <c r="E163" s="27">
        <v>3335904854</v>
      </c>
    </row>
    <row r="164" spans="1:5" ht="18" x14ac:dyDescent="0.25">
      <c r="A164" s="22" t="str">
        <f>VLOOKUP(B164,'[1]LISTADO ATM'!$A$2:$C$822,3,0)</f>
        <v>ESTE</v>
      </c>
      <c r="B164" s="22">
        <v>822</v>
      </c>
      <c r="C164" s="22" t="str">
        <f>VLOOKUP(B164,'[1]LISTADO ATM'!$A$2:$B$822,2,0)</f>
        <v xml:space="preserve">ATM INDUSPALMA </v>
      </c>
      <c r="D164" s="15" t="s">
        <v>10</v>
      </c>
      <c r="E164" s="27">
        <v>3335904894</v>
      </c>
    </row>
    <row r="165" spans="1:5" ht="18" x14ac:dyDescent="0.25">
      <c r="A165" s="22" t="str">
        <f>VLOOKUP(B165,'[1]LISTADO ATM'!$A$2:$C$822,3,0)</f>
        <v>DISTRITO NACIONAL</v>
      </c>
      <c r="B165" s="22">
        <v>24</v>
      </c>
      <c r="C165" s="22" t="str">
        <f>VLOOKUP(B165,'[1]LISTADO ATM'!$A$2:$B$822,2,0)</f>
        <v xml:space="preserve">ATM Oficina Eusebio Manzueta </v>
      </c>
      <c r="D165" s="15" t="s">
        <v>10</v>
      </c>
      <c r="E165" s="27">
        <v>3335905172</v>
      </c>
    </row>
    <row r="166" spans="1:5" ht="18" x14ac:dyDescent="0.25">
      <c r="A166" s="22" t="str">
        <f>VLOOKUP(B166,'[1]LISTADO ATM'!$A$2:$C$822,3,0)</f>
        <v>SUR</v>
      </c>
      <c r="B166" s="22">
        <v>44</v>
      </c>
      <c r="C166" s="22" t="str">
        <f>VLOOKUP(B166,'[1]LISTADO ATM'!$A$2:$B$822,2,0)</f>
        <v xml:space="preserve">ATM Oficina Pedernales </v>
      </c>
      <c r="D166" s="15" t="s">
        <v>10</v>
      </c>
      <c r="E166" s="27">
        <v>3335905154</v>
      </c>
    </row>
    <row r="167" spans="1:5" ht="18" x14ac:dyDescent="0.25">
      <c r="A167" s="22" t="str">
        <f>VLOOKUP(B167,'[1]LISTADO ATM'!$A$2:$C$822,3,0)</f>
        <v>NORTE</v>
      </c>
      <c r="B167" s="22">
        <v>22</v>
      </c>
      <c r="C167" s="22" t="str">
        <f>VLOOKUP(B167,'[1]LISTADO ATM'!$A$2:$B$822,2,0)</f>
        <v>ATM S/M Olimpico (Santiago)</v>
      </c>
      <c r="D167" s="15" t="s">
        <v>10</v>
      </c>
      <c r="E167" s="27">
        <v>3335905274</v>
      </c>
    </row>
    <row r="168" spans="1:5" ht="18" x14ac:dyDescent="0.25">
      <c r="A168" s="22" t="str">
        <f>VLOOKUP(B168,'[1]LISTADO ATM'!$A$2:$C$822,3,0)</f>
        <v>DISTRITO NACIONAL</v>
      </c>
      <c r="B168" s="22">
        <v>235</v>
      </c>
      <c r="C168" s="22" t="str">
        <f>VLOOKUP(B168,'[1]LISTADO ATM'!$A$2:$B$822,2,0)</f>
        <v xml:space="preserve">ATM Oficina Multicentro La Sirena San Isidro </v>
      </c>
      <c r="D168" s="15" t="s">
        <v>10</v>
      </c>
      <c r="E168" s="27">
        <v>3335905331</v>
      </c>
    </row>
    <row r="169" spans="1:5" ht="18" x14ac:dyDescent="0.25">
      <c r="A169" s="22" t="str">
        <f>VLOOKUP(B169,'[1]LISTADO ATM'!$A$2:$C$822,3,0)</f>
        <v>DISTRITO NACIONAL</v>
      </c>
      <c r="B169" s="22">
        <v>314</v>
      </c>
      <c r="C169" s="22" t="str">
        <f>VLOOKUP(B169,'[1]LISTADO ATM'!$A$2:$B$822,2,0)</f>
        <v xml:space="preserve">ATM UNP Cambita Garabito (San Cristóbal) </v>
      </c>
      <c r="D169" s="15" t="s">
        <v>10</v>
      </c>
      <c r="E169" s="27">
        <v>3335905346</v>
      </c>
    </row>
    <row r="170" spans="1:5" ht="18" x14ac:dyDescent="0.25">
      <c r="A170" s="22" t="str">
        <f>VLOOKUP(B170,'[1]LISTADO ATM'!$A$2:$C$822,3,0)</f>
        <v>NORTE</v>
      </c>
      <c r="B170" s="22">
        <v>775</v>
      </c>
      <c r="C170" s="22" t="str">
        <f>VLOOKUP(B170,'[1]LISTADO ATM'!$A$2:$B$822,2,0)</f>
        <v xml:space="preserve">ATM S/M Lilo (Montecristi) </v>
      </c>
      <c r="D170" s="15" t="s">
        <v>10</v>
      </c>
      <c r="E170" s="27">
        <v>3335905386</v>
      </c>
    </row>
    <row r="171" spans="1:5" ht="18" x14ac:dyDescent="0.25">
      <c r="A171" s="22" t="str">
        <f>VLOOKUP(B171,'[1]LISTADO ATM'!$A$2:$C$822,3,0)</f>
        <v>DISTRITO NACIONAL</v>
      </c>
      <c r="B171" s="22">
        <v>655</v>
      </c>
      <c r="C171" s="22" t="str">
        <f>VLOOKUP(B171,'[1]LISTADO ATM'!$A$2:$B$822,2,0)</f>
        <v>ATM Farmacia Sandra</v>
      </c>
      <c r="D171" s="15" t="s">
        <v>10</v>
      </c>
      <c r="E171" s="27">
        <v>3335905396</v>
      </c>
    </row>
    <row r="172" spans="1:5" ht="18" x14ac:dyDescent="0.25">
      <c r="A172" s="22" t="str">
        <f>VLOOKUP(B172,'[1]LISTADO ATM'!$A$2:$C$822,3,0)</f>
        <v>NORTE</v>
      </c>
      <c r="B172" s="22">
        <v>986</v>
      </c>
      <c r="C172" s="22" t="str">
        <f>VLOOKUP(B172,'[1]LISTADO ATM'!$A$2:$B$822,2,0)</f>
        <v xml:space="preserve">ATM S/M Jumbo (La Vega) </v>
      </c>
      <c r="D172" s="15" t="s">
        <v>10</v>
      </c>
      <c r="E172" s="27">
        <v>3335905412</v>
      </c>
    </row>
    <row r="173" spans="1:5" ht="18.75" thickBot="1" x14ac:dyDescent="0.3">
      <c r="A173" s="26"/>
      <c r="B173" s="35">
        <f>COUNT(B146:B172)</f>
        <v>27</v>
      </c>
      <c r="C173" s="14"/>
      <c r="D173" s="14"/>
      <c r="E173" s="14"/>
    </row>
    <row r="174" spans="1:5" ht="15.75" thickBot="1" x14ac:dyDescent="0.3">
      <c r="B174" s="5"/>
      <c r="E174" s="5"/>
    </row>
    <row r="175" spans="1:5" ht="18.75" thickBot="1" x14ac:dyDescent="0.3">
      <c r="A175" s="41" t="s">
        <v>20</v>
      </c>
      <c r="B175" s="42"/>
      <c r="C175" s="42"/>
      <c r="D175" s="42"/>
      <c r="E175" s="43"/>
    </row>
    <row r="176" spans="1:5" ht="18" x14ac:dyDescent="0.25">
      <c r="A176" s="2" t="s">
        <v>5</v>
      </c>
      <c r="B176" s="2" t="s">
        <v>6</v>
      </c>
      <c r="C176" s="2" t="s">
        <v>7</v>
      </c>
      <c r="D176" s="2" t="s">
        <v>8</v>
      </c>
      <c r="E176" s="2" t="s">
        <v>9</v>
      </c>
    </row>
    <row r="177" spans="1:5" ht="18" x14ac:dyDescent="0.25">
      <c r="A177" s="19" t="str">
        <f>VLOOKUP(B177,'[1]LISTADO ATM'!$A$2:$C$822,3,0)</f>
        <v>DISTRITO NACIONAL</v>
      </c>
      <c r="B177" s="22">
        <v>678</v>
      </c>
      <c r="C177" s="25" t="str">
        <f>VLOOKUP(B177,'[1]LISTADO ATM'!$A$2:$B$822,2,0)</f>
        <v>ATM Eco Petroleo San Isidro</v>
      </c>
      <c r="D177" s="22" t="s">
        <v>18</v>
      </c>
      <c r="E177" s="34">
        <v>3335903094</v>
      </c>
    </row>
    <row r="178" spans="1:5" ht="18" x14ac:dyDescent="0.25">
      <c r="A178" s="19" t="str">
        <f>VLOOKUP(B178,'[1]LISTADO ATM'!$A$2:$C$822,3,0)</f>
        <v>DISTRITO NACIONAL</v>
      </c>
      <c r="B178" s="22">
        <v>43</v>
      </c>
      <c r="C178" s="25" t="str">
        <f>VLOOKUP(B178,'[1]LISTADO ATM'!$A$2:$B$822,2,0)</f>
        <v xml:space="preserve">ATM Zona Franca San Isidro </v>
      </c>
      <c r="D178" s="22" t="s">
        <v>18</v>
      </c>
      <c r="E178" s="34">
        <v>3335903097</v>
      </c>
    </row>
    <row r="179" spans="1:5" ht="18" x14ac:dyDescent="0.25">
      <c r="A179" s="19" t="str">
        <f>VLOOKUP(B179,'[1]LISTADO ATM'!$A$2:$C$822,3,0)</f>
        <v>DISTRITO NACIONAL</v>
      </c>
      <c r="B179" s="22">
        <v>577</v>
      </c>
      <c r="C179" s="25" t="str">
        <f>VLOOKUP(B179,'[1]LISTADO ATM'!$A$2:$B$822,2,0)</f>
        <v xml:space="preserve">ATM Olé Ave. Duarte </v>
      </c>
      <c r="D179" s="22" t="s">
        <v>18</v>
      </c>
      <c r="E179" s="34">
        <v>3335903625</v>
      </c>
    </row>
    <row r="180" spans="1:5" ht="18" x14ac:dyDescent="0.25">
      <c r="A180" s="19" t="str">
        <f>VLOOKUP(B180,'[1]LISTADO ATM'!$A$2:$C$822,3,0)</f>
        <v>ESTE</v>
      </c>
      <c r="B180" s="22">
        <v>844</v>
      </c>
      <c r="C180" s="25" t="str">
        <f>VLOOKUP(B180,'[1]LISTADO ATM'!$A$2:$B$822,2,0)</f>
        <v xml:space="preserve">ATM San Juan Shopping Center (Bávaro) </v>
      </c>
      <c r="D180" s="22" t="s">
        <v>18</v>
      </c>
      <c r="E180" s="34">
        <v>3335904791</v>
      </c>
    </row>
    <row r="181" spans="1:5" ht="18" x14ac:dyDescent="0.25">
      <c r="A181" s="19" t="str">
        <f>VLOOKUP(B181,'[1]LISTADO ATM'!$A$2:$C$822,3,0)</f>
        <v>NORTE</v>
      </c>
      <c r="B181" s="22">
        <v>756</v>
      </c>
      <c r="C181" s="25" t="str">
        <f>VLOOKUP(B181,'[1]LISTADO ATM'!$A$2:$B$822,2,0)</f>
        <v xml:space="preserve">ATM UNP Villa La Mata (Cotuí) </v>
      </c>
      <c r="D181" s="22" t="s">
        <v>18</v>
      </c>
      <c r="E181" s="34">
        <v>3335904797</v>
      </c>
    </row>
    <row r="182" spans="1:5" ht="18" x14ac:dyDescent="0.25">
      <c r="A182" s="19" t="str">
        <f>VLOOKUP(B182,'[1]LISTADO ATM'!$A$2:$C$822,3,0)</f>
        <v>ESTE</v>
      </c>
      <c r="B182" s="22">
        <v>293</v>
      </c>
      <c r="C182" s="25" t="str">
        <f>VLOOKUP(B182,'[1]LISTADO ATM'!$A$2:$B$822,2,0)</f>
        <v xml:space="preserve">ATM S/M Nueva Visión (San Pedro) </v>
      </c>
      <c r="D182" s="22" t="s">
        <v>18</v>
      </c>
      <c r="E182" s="34">
        <v>3335904806</v>
      </c>
    </row>
    <row r="183" spans="1:5" ht="18" x14ac:dyDescent="0.25">
      <c r="A183" s="19" t="str">
        <f>VLOOKUP(B183,'[1]LISTADO ATM'!$A$2:$C$822,3,0)</f>
        <v>NORTE</v>
      </c>
      <c r="B183" s="22">
        <v>910</v>
      </c>
      <c r="C183" s="25" t="str">
        <f>VLOOKUP(B183,'[1]LISTADO ATM'!$A$2:$B$822,2,0)</f>
        <v xml:space="preserve">ATM Oficina El Sol II (Santiago) </v>
      </c>
      <c r="D183" s="22" t="s">
        <v>18</v>
      </c>
      <c r="E183" s="34">
        <v>3335904812</v>
      </c>
    </row>
    <row r="184" spans="1:5" ht="18" x14ac:dyDescent="0.25">
      <c r="A184" s="19" t="str">
        <f>VLOOKUP(B184,'[1]LISTADO ATM'!$A$2:$C$822,3,0)</f>
        <v>DISTRITO NACIONAL</v>
      </c>
      <c r="B184" s="22">
        <v>708</v>
      </c>
      <c r="C184" s="25" t="str">
        <f>VLOOKUP(B184,'[1]LISTADO ATM'!$A$2:$B$822,2,0)</f>
        <v xml:space="preserve">ATM El Vestir De Hoy </v>
      </c>
      <c r="D184" s="22" t="s">
        <v>18</v>
      </c>
      <c r="E184" s="34">
        <v>3335904953</v>
      </c>
    </row>
    <row r="185" spans="1:5" ht="17.25" customHeight="1" x14ac:dyDescent="0.25">
      <c r="A185" s="19" t="str">
        <f>VLOOKUP(B185,'[1]LISTADO ATM'!$A$2:$C$822,3,0)</f>
        <v>DISTRITO NACIONAL</v>
      </c>
      <c r="B185" s="22">
        <v>23</v>
      </c>
      <c r="C185" s="25" t="str">
        <f>VLOOKUP(B185,'[1]LISTADO ATM'!$A$2:$B$822,2,0)</f>
        <v xml:space="preserve">ATM Oficina México </v>
      </c>
      <c r="D185" s="22" t="s">
        <v>18</v>
      </c>
      <c r="E185" s="34">
        <v>3335905201</v>
      </c>
    </row>
    <row r="186" spans="1:5" ht="18" x14ac:dyDescent="0.25">
      <c r="A186" s="19" t="str">
        <f>VLOOKUP(B186,'[1]LISTADO ATM'!$A$2:$C$822,3,0)</f>
        <v>NORTE</v>
      </c>
      <c r="B186" s="22">
        <v>757</v>
      </c>
      <c r="C186" s="25" t="str">
        <f>VLOOKUP(B186,'[1]LISTADO ATM'!$A$2:$B$822,2,0)</f>
        <v xml:space="preserve">ATM UNP Plaza Paseo (Santiago) </v>
      </c>
      <c r="D186" s="22" t="s">
        <v>18</v>
      </c>
      <c r="E186" s="34">
        <v>3335905392</v>
      </c>
    </row>
    <row r="187" spans="1:5" ht="18.75" thickBot="1" x14ac:dyDescent="0.3">
      <c r="A187" s="26" t="s">
        <v>11</v>
      </c>
      <c r="B187" s="35">
        <f>COUNT(B177:B186)</f>
        <v>10</v>
      </c>
      <c r="C187" s="14"/>
      <c r="D187" s="14"/>
      <c r="E187" s="14"/>
    </row>
    <row r="188" spans="1:5" ht="15.75" thickBot="1" x14ac:dyDescent="0.3">
      <c r="B188" s="5"/>
      <c r="E188" s="5"/>
    </row>
    <row r="189" spans="1:5" ht="18" x14ac:dyDescent="0.25">
      <c r="A189" s="44" t="s">
        <v>13</v>
      </c>
      <c r="B189" s="45"/>
      <c r="C189" s="45"/>
      <c r="D189" s="45"/>
      <c r="E189" s="46"/>
    </row>
    <row r="190" spans="1:5" ht="18" x14ac:dyDescent="0.25">
      <c r="A190" s="2" t="s">
        <v>5</v>
      </c>
      <c r="B190" s="2" t="s">
        <v>6</v>
      </c>
      <c r="C190" s="4" t="s">
        <v>7</v>
      </c>
      <c r="D190" s="18" t="s">
        <v>8</v>
      </c>
      <c r="E190" s="18" t="s">
        <v>9</v>
      </c>
    </row>
    <row r="191" spans="1:5" ht="18" x14ac:dyDescent="0.25">
      <c r="A191" s="19" t="str">
        <f>VLOOKUP(B191,'[1]LISTADO ATM'!$A$2:$C$822,3,0)</f>
        <v>NORTE</v>
      </c>
      <c r="B191" s="22">
        <v>8</v>
      </c>
      <c r="C191" s="25" t="str">
        <f>VLOOKUP(B191,'[1]LISTADO ATM'!$A$2:$B$822,2,0)</f>
        <v>ATM Autoservicio Yaque</v>
      </c>
      <c r="D191" s="28" t="s">
        <v>25</v>
      </c>
      <c r="E191" s="25">
        <v>3335903666</v>
      </c>
    </row>
    <row r="192" spans="1:5" ht="18" x14ac:dyDescent="0.25">
      <c r="A192" s="19">
        <v>884</v>
      </c>
      <c r="B192" s="22">
        <v>880</v>
      </c>
      <c r="C192" s="25" t="str">
        <f>VLOOKUP(B192,'[1]LISTADO ATM'!$A$2:$B$822,2,0)</f>
        <v xml:space="preserve">ATM Autoservicio Barahona II </v>
      </c>
      <c r="D192" s="28" t="s">
        <v>25</v>
      </c>
      <c r="E192" s="25">
        <v>3335903671</v>
      </c>
    </row>
    <row r="193" spans="1:5" ht="18" x14ac:dyDescent="0.25">
      <c r="A193" s="19" t="str">
        <f>VLOOKUP(B193,'[1]LISTADO ATM'!$A$2:$C$822,3,0)</f>
        <v>DISTRITO NACIONAL</v>
      </c>
      <c r="B193" s="22">
        <v>925</v>
      </c>
      <c r="C193" s="25" t="str">
        <f>VLOOKUP(B193,'[1]LISTADO ATM'!$A$2:$B$822,2,0)</f>
        <v xml:space="preserve">ATM Oficina Plaza Lama Av. 27 de Febrero </v>
      </c>
      <c r="D193" s="28" t="s">
        <v>25</v>
      </c>
      <c r="E193" s="25">
        <v>3335903672</v>
      </c>
    </row>
    <row r="194" spans="1:5" ht="18" x14ac:dyDescent="0.25">
      <c r="A194" s="19" t="str">
        <f>VLOOKUP(B194,'[1]LISTADO ATM'!$A$2:$C$822,3,0)</f>
        <v>DISTRITO NACIONAL</v>
      </c>
      <c r="B194" s="22">
        <v>318</v>
      </c>
      <c r="C194" s="25" t="str">
        <f>VLOOKUP(B194,'[1]LISTADO ATM'!$A$2:$B$822,2,0)</f>
        <v>ATM Autoservicio Lope de Vega</v>
      </c>
      <c r="D194" s="28" t="s">
        <v>25</v>
      </c>
      <c r="E194" s="25">
        <v>3335903673</v>
      </c>
    </row>
    <row r="195" spans="1:5" ht="18" x14ac:dyDescent="0.25">
      <c r="A195" s="19" t="str">
        <f>VLOOKUP(B195,'[1]LISTADO ATM'!$A$2:$C$822,3,0)</f>
        <v>DISTRITO NACIONAL</v>
      </c>
      <c r="B195" s="22">
        <v>535</v>
      </c>
      <c r="C195" s="25" t="str">
        <f>VLOOKUP(B195,'[1]LISTADO ATM'!$A$2:$B$822,2,0)</f>
        <v xml:space="preserve">ATM Autoservicio Torre III </v>
      </c>
      <c r="D195" s="28" t="s">
        <v>25</v>
      </c>
      <c r="E195" s="25">
        <v>3335903674</v>
      </c>
    </row>
    <row r="196" spans="1:5" ht="18" x14ac:dyDescent="0.25">
      <c r="A196" s="19" t="str">
        <f>VLOOKUP(B196,'[1]LISTADO ATM'!$A$2:$C$822,3,0)</f>
        <v>DISTRITO NACIONAL</v>
      </c>
      <c r="B196" s="22">
        <v>39</v>
      </c>
      <c r="C196" s="25" t="str">
        <f>VLOOKUP(B196,'[1]LISTADO ATM'!$A$2:$B$822,2,0)</f>
        <v xml:space="preserve">ATM Oficina Ovando </v>
      </c>
      <c r="D196" s="38" t="s">
        <v>22</v>
      </c>
      <c r="E196" s="25">
        <v>3335903244</v>
      </c>
    </row>
    <row r="197" spans="1:5" ht="18" x14ac:dyDescent="0.25">
      <c r="A197" s="19" t="str">
        <f>VLOOKUP(B197,'[1]LISTADO ATM'!$A$2:$C$822,3,0)</f>
        <v>DISTRITO NACIONAL</v>
      </c>
      <c r="B197" s="22">
        <v>70</v>
      </c>
      <c r="C197" s="25" t="str">
        <f>VLOOKUP(B197,'[1]LISTADO ATM'!$A$2:$B$822,2,0)</f>
        <v xml:space="preserve">ATM Autoservicio Plaza Lama Zona Oriental </v>
      </c>
      <c r="D197" s="38" t="s">
        <v>22</v>
      </c>
      <c r="E197" s="25">
        <v>3335903519</v>
      </c>
    </row>
    <row r="198" spans="1:5" ht="18" x14ac:dyDescent="0.25">
      <c r="A198" s="19" t="str">
        <f>VLOOKUP(B198,'[1]LISTADO ATM'!$A$2:$C$822,3,0)</f>
        <v>DISTRITO NACIONAL</v>
      </c>
      <c r="B198" s="22">
        <v>576</v>
      </c>
      <c r="C198" s="25" t="str">
        <f>VLOOKUP(B198,'[1]LISTADO ATM'!$A$2:$B$822,2,0)</f>
        <v xml:space="preserve">ATM IDSS </v>
      </c>
      <c r="D198" s="38" t="s">
        <v>22</v>
      </c>
      <c r="E198" s="25">
        <v>3335903643</v>
      </c>
    </row>
    <row r="199" spans="1:5" ht="18.75" thickBot="1" x14ac:dyDescent="0.3">
      <c r="A199" s="19" t="str">
        <f>VLOOKUP(B199,'[1]LISTADO ATM'!$A$2:$C$822,3,0)</f>
        <v>DISTRITO NACIONAL</v>
      </c>
      <c r="B199" s="22">
        <v>420</v>
      </c>
      <c r="C199" s="25" t="str">
        <f>VLOOKUP(B199,'[1]LISTADO ATM'!$A$2:$B$822,2,0)</f>
        <v xml:space="preserve">ATM DGII Av. Lincoln </v>
      </c>
      <c r="D199" s="38" t="s">
        <v>22</v>
      </c>
      <c r="E199" s="25">
        <v>3335905004</v>
      </c>
    </row>
    <row r="200" spans="1:5" ht="18.75" thickBot="1" x14ac:dyDescent="0.3">
      <c r="A200" s="3" t="s">
        <v>11</v>
      </c>
      <c r="B200" s="37">
        <f>COUNT(B191:B199)</f>
        <v>9</v>
      </c>
      <c r="C200" s="14"/>
      <c r="D200" s="17"/>
      <c r="E200" s="17"/>
    </row>
    <row r="201" spans="1:5" ht="15.75" thickBot="1" x14ac:dyDescent="0.3">
      <c r="B201" s="5"/>
      <c r="E201" s="5"/>
    </row>
    <row r="202" spans="1:5" ht="18.75" thickBot="1" x14ac:dyDescent="0.3">
      <c r="A202" s="47" t="s">
        <v>12</v>
      </c>
      <c r="B202" s="48"/>
      <c r="C202" t="s">
        <v>17</v>
      </c>
      <c r="D202" s="5"/>
      <c r="E202" s="5"/>
    </row>
    <row r="203" spans="1:5" ht="18.75" thickBot="1" x14ac:dyDescent="0.3">
      <c r="A203" s="49">
        <f>+B173+B187+B200</f>
        <v>46</v>
      </c>
      <c r="B203" s="50"/>
    </row>
    <row r="204" spans="1:5" ht="15.75" thickBot="1" x14ac:dyDescent="0.3">
      <c r="B204" s="5"/>
      <c r="E204" s="5"/>
    </row>
    <row r="205" spans="1:5" ht="18.75" thickBot="1" x14ac:dyDescent="0.3">
      <c r="A205" s="41" t="s">
        <v>15</v>
      </c>
      <c r="B205" s="42"/>
      <c r="C205" s="42"/>
      <c r="D205" s="42"/>
      <c r="E205" s="43"/>
    </row>
    <row r="206" spans="1:5" ht="18" x14ac:dyDescent="0.25">
      <c r="A206" s="6" t="s">
        <v>5</v>
      </c>
      <c r="B206" s="6" t="s">
        <v>6</v>
      </c>
      <c r="C206" s="4" t="s">
        <v>7</v>
      </c>
      <c r="D206" s="51" t="s">
        <v>8</v>
      </c>
      <c r="E206" s="52"/>
    </row>
    <row r="207" spans="1:5" ht="18" x14ac:dyDescent="0.25">
      <c r="A207" s="22" t="str">
        <f>VLOOKUP(B207,'[1]LISTADO ATM'!$A$2:$C$822,3,0)</f>
        <v>NORTE</v>
      </c>
      <c r="B207" s="22">
        <v>805</v>
      </c>
      <c r="C207" s="22" t="str">
        <f>VLOOKUP(B207,'[1]LISTADO ATM'!$A$2:$B$822,2,0)</f>
        <v xml:space="preserve">ATM Be Live Grand Marién (Puerto Plata) </v>
      </c>
      <c r="D207" s="39" t="s">
        <v>23</v>
      </c>
      <c r="E207" s="40"/>
    </row>
    <row r="208" spans="1:5" ht="18" x14ac:dyDescent="0.25">
      <c r="A208" s="36" t="str">
        <f>VLOOKUP(B208,'[1]LISTADO ATM'!$A$2:$C$822,3,0)</f>
        <v>ESTE</v>
      </c>
      <c r="B208" s="22">
        <v>673</v>
      </c>
      <c r="C208" s="22" t="str">
        <f>VLOOKUP(B208,'[1]LISTADO ATM'!$A$2:$B$822,2,0)</f>
        <v>ATM Clínica Dr. Cruz Jiminián</v>
      </c>
      <c r="D208" s="39" t="s">
        <v>23</v>
      </c>
      <c r="E208" s="40"/>
    </row>
    <row r="209" spans="1:5" ht="18" x14ac:dyDescent="0.25">
      <c r="A209" s="36" t="str">
        <f>VLOOKUP(B209,'[1]LISTADO ATM'!$A$2:$C$822,3,0)</f>
        <v>NORTE</v>
      </c>
      <c r="B209" s="22">
        <v>941</v>
      </c>
      <c r="C209" s="22" t="str">
        <f>VLOOKUP(B209,'[1]LISTADO ATM'!$A$2:$B$822,2,0)</f>
        <v xml:space="preserve">ATM Estación Next (Puerto Plata) </v>
      </c>
      <c r="D209" s="39" t="s">
        <v>23</v>
      </c>
      <c r="E209" s="40"/>
    </row>
    <row r="210" spans="1:5" ht="18" x14ac:dyDescent="0.25">
      <c r="A210" s="36" t="str">
        <f>VLOOKUP(B210,'[1]LISTADO ATM'!$A$2:$C$822,3,0)</f>
        <v>NORTE</v>
      </c>
      <c r="B210" s="22">
        <v>964</v>
      </c>
      <c r="C210" s="22" t="str">
        <f>VLOOKUP(B210,'[1]LISTADO ATM'!$A$2:$B$822,2,0)</f>
        <v>ATM Hotel Sunscape (Norte)</v>
      </c>
      <c r="D210" s="39" t="s">
        <v>23</v>
      </c>
      <c r="E210" s="40"/>
    </row>
    <row r="211" spans="1:5" ht="18" x14ac:dyDescent="0.25">
      <c r="A211" s="36" t="str">
        <f>VLOOKUP(B211,'[1]LISTADO ATM'!$A$2:$C$822,3,0)</f>
        <v>ESTE</v>
      </c>
      <c r="B211" s="22">
        <v>114</v>
      </c>
      <c r="C211" s="22" t="str">
        <f>VLOOKUP(B211,'[1]LISTADO ATM'!$A$2:$B$822,2,0)</f>
        <v xml:space="preserve">ATM Oficina Hato Mayor </v>
      </c>
      <c r="D211" s="39" t="s">
        <v>23</v>
      </c>
      <c r="E211" s="40"/>
    </row>
    <row r="212" spans="1:5" ht="18" x14ac:dyDescent="0.25">
      <c r="A212" s="36" t="str">
        <f>VLOOKUP(B212,'[1]LISTADO ATM'!$A$2:$C$822,3,0)</f>
        <v>NORTE</v>
      </c>
      <c r="B212" s="22">
        <v>8</v>
      </c>
      <c r="C212" s="22" t="str">
        <f>VLOOKUP(B212,'[1]LISTADO ATM'!$A$2:$B$822,2,0)</f>
        <v>ATM Autoservicio Yaque</v>
      </c>
      <c r="D212" s="39" t="s">
        <v>23</v>
      </c>
      <c r="E212" s="40"/>
    </row>
    <row r="213" spans="1:5" ht="18" x14ac:dyDescent="0.25">
      <c r="A213" s="36" t="str">
        <f>VLOOKUP(B213,'[1]LISTADO ATM'!$A$2:$C$822,3,0)</f>
        <v>NORTE</v>
      </c>
      <c r="B213" s="22">
        <v>181</v>
      </c>
      <c r="C213" s="22" t="str">
        <f>VLOOKUP(B213,'[1]LISTADO ATM'!$A$2:$B$822,2,0)</f>
        <v xml:space="preserve">ATM Oficina Sabaneta </v>
      </c>
      <c r="D213" s="39" t="s">
        <v>24</v>
      </c>
      <c r="E213" s="40"/>
    </row>
    <row r="214" spans="1:5" ht="18" x14ac:dyDescent="0.25">
      <c r="A214" s="36" t="str">
        <f>VLOOKUP(B214,'[1]LISTADO ATM'!$A$2:$C$822,3,0)</f>
        <v>NORTE</v>
      </c>
      <c r="B214" s="22">
        <v>299</v>
      </c>
      <c r="C214" s="22" t="str">
        <f>VLOOKUP(B214,'[1]LISTADO ATM'!$A$2:$B$822,2,0)</f>
        <v xml:space="preserve">ATM S/M Aprezio Cotui </v>
      </c>
      <c r="D214" s="39" t="s">
        <v>23</v>
      </c>
      <c r="E214" s="40"/>
    </row>
    <row r="215" spans="1:5" ht="18" x14ac:dyDescent="0.25">
      <c r="A215" s="36" t="str">
        <f>VLOOKUP(B215,'[1]LISTADO ATM'!$A$2:$C$822,3,0)</f>
        <v>NORTE</v>
      </c>
      <c r="B215" s="22">
        <v>283</v>
      </c>
      <c r="C215" s="22" t="str">
        <f>VLOOKUP(B215,'[1]LISTADO ATM'!$A$2:$B$822,2,0)</f>
        <v xml:space="preserve">ATM Oficina Nibaje </v>
      </c>
      <c r="D215" s="39" t="s">
        <v>23</v>
      </c>
      <c r="E215" s="40"/>
    </row>
    <row r="216" spans="1:5" ht="18" x14ac:dyDescent="0.25">
      <c r="A216" s="36" t="str">
        <f>VLOOKUP(B216,'[1]LISTADO ATM'!$A$2:$C$822,3,0)</f>
        <v>ESTE</v>
      </c>
      <c r="B216" s="22">
        <v>330</v>
      </c>
      <c r="C216" s="22" t="str">
        <f>VLOOKUP(B216,'[1]LISTADO ATM'!$A$2:$B$822,2,0)</f>
        <v xml:space="preserve">ATM Oficina Boulevard (Higuey) </v>
      </c>
      <c r="D216" s="39" t="s">
        <v>23</v>
      </c>
      <c r="E216" s="40"/>
    </row>
    <row r="217" spans="1:5" ht="18" x14ac:dyDescent="0.25">
      <c r="A217" s="36" t="str">
        <f>VLOOKUP(B217,'[1]LISTADO ATM'!$A$2:$C$822,3,0)</f>
        <v>ESTE</v>
      </c>
      <c r="B217" s="22">
        <v>427</v>
      </c>
      <c r="C217" s="22" t="str">
        <f>VLOOKUP(B217,'[1]LISTADO ATM'!$A$2:$B$822,2,0)</f>
        <v xml:space="preserve">ATM Almacenes Iberia (Hato Mayor) </v>
      </c>
      <c r="D217" s="39" t="s">
        <v>23</v>
      </c>
      <c r="E217" s="40"/>
    </row>
    <row r="218" spans="1:5" ht="18" x14ac:dyDescent="0.25">
      <c r="A218" s="36" t="str">
        <f>VLOOKUP(B218,'[1]LISTADO ATM'!$A$2:$C$822,3,0)</f>
        <v>ESTE</v>
      </c>
      <c r="B218" s="22">
        <v>608</v>
      </c>
      <c r="C218" s="22" t="str">
        <f>VLOOKUP(B218,'[1]LISTADO ATM'!$A$2:$B$822,2,0)</f>
        <v xml:space="preserve">ATM Oficina Jumbo (San Pedro) </v>
      </c>
      <c r="D218" s="39" t="s">
        <v>23</v>
      </c>
      <c r="E218" s="40"/>
    </row>
    <row r="219" spans="1:5" ht="18" x14ac:dyDescent="0.25">
      <c r="A219" s="36" t="str">
        <f>VLOOKUP(B219,'[1]LISTADO ATM'!$A$2:$C$822,3,0)</f>
        <v>DISTRITO NACIONAL</v>
      </c>
      <c r="B219" s="22">
        <v>589</v>
      </c>
      <c r="C219" s="22" t="str">
        <f>VLOOKUP(B219,'[1]LISTADO ATM'!$A$2:$B$822,2,0)</f>
        <v xml:space="preserve">ATM S/M Bravo San Vicente de Paul </v>
      </c>
      <c r="D219" s="39" t="s">
        <v>23</v>
      </c>
      <c r="E219" s="40"/>
    </row>
    <row r="220" spans="1:5" ht="18" x14ac:dyDescent="0.25">
      <c r="A220" s="36" t="str">
        <f>VLOOKUP(B220,'[1]LISTADO ATM'!$A$2:$C$822,3,0)</f>
        <v>DISTRITO NACIONAL</v>
      </c>
      <c r="B220" s="22">
        <v>562</v>
      </c>
      <c r="C220" s="22" t="str">
        <f>VLOOKUP(B220,'[1]LISTADO ATM'!$A$2:$B$822,2,0)</f>
        <v xml:space="preserve">ATM S/M Jumbo Carretera Mella </v>
      </c>
      <c r="D220" s="39" t="s">
        <v>23</v>
      </c>
      <c r="E220" s="40"/>
    </row>
    <row r="221" spans="1:5" ht="18" x14ac:dyDescent="0.25">
      <c r="A221" s="36" t="str">
        <f>VLOOKUP(B221,'[1]LISTADO ATM'!$A$2:$C$822,3,0)</f>
        <v>DISTRITO NACIONAL</v>
      </c>
      <c r="B221" s="22">
        <v>883</v>
      </c>
      <c r="C221" s="22" t="str">
        <f>VLOOKUP(B221,'[1]LISTADO ATM'!$A$2:$B$822,2,0)</f>
        <v xml:space="preserve">ATM Oficina Filadelfia Plaza </v>
      </c>
      <c r="D221" s="39" t="s">
        <v>24</v>
      </c>
      <c r="E221" s="40"/>
    </row>
    <row r="222" spans="1:5" ht="18" x14ac:dyDescent="0.25">
      <c r="A222" s="36" t="str">
        <f>VLOOKUP(B222,'[1]LISTADO ATM'!$A$2:$C$822,3,0)</f>
        <v>NORTE</v>
      </c>
      <c r="B222" s="22">
        <v>853</v>
      </c>
      <c r="C222" s="22" t="str">
        <f>VLOOKUP(B222,'[1]LISTADO ATM'!$A$2:$B$822,2,0)</f>
        <v xml:space="preserve">ATM Inversiones JF Group (Shell Canabacoa) </v>
      </c>
      <c r="D222" s="39" t="s">
        <v>24</v>
      </c>
      <c r="E222" s="40"/>
    </row>
    <row r="223" spans="1:5" ht="18" x14ac:dyDescent="0.25">
      <c r="A223" s="36" t="str">
        <f>VLOOKUP(B223,'[1]LISTADO ATM'!$A$2:$C$822,3,0)</f>
        <v>ESTE</v>
      </c>
      <c r="B223" s="22">
        <v>843</v>
      </c>
      <c r="C223" s="22" t="str">
        <f>VLOOKUP(B223,'[1]LISTADO ATM'!$A$2:$B$822,2,0)</f>
        <v xml:space="preserve">ATM Oficina Romana Centro </v>
      </c>
      <c r="D223" s="39" t="s">
        <v>23</v>
      </c>
      <c r="E223" s="40"/>
    </row>
    <row r="224" spans="1:5" ht="18" x14ac:dyDescent="0.25">
      <c r="A224" s="36" t="str">
        <f>VLOOKUP(B224,'[1]LISTADO ATM'!$A$2:$C$822,3,0)</f>
        <v>ESTE</v>
      </c>
      <c r="B224" s="22">
        <v>824</v>
      </c>
      <c r="C224" s="22" t="str">
        <f>VLOOKUP(B224,'[1]LISTADO ATM'!$A$2:$B$822,2,0)</f>
        <v xml:space="preserve">ATM Multiplaza (Higuey) </v>
      </c>
      <c r="D224" s="39" t="s">
        <v>23</v>
      </c>
      <c r="E224" s="40"/>
    </row>
    <row r="225" spans="1:5" ht="18" x14ac:dyDescent="0.25">
      <c r="A225" s="36" t="str">
        <f>VLOOKUP(B225,'[1]LISTADO ATM'!$A$2:$C$822,3,0)</f>
        <v>SUR</v>
      </c>
      <c r="B225" s="22">
        <v>995</v>
      </c>
      <c r="C225" s="22" t="str">
        <f>VLOOKUP(B225,'[1]LISTADO ATM'!$A$2:$B$822,2,0)</f>
        <v xml:space="preserve">ATM Oficina San Cristobal III (Lobby) </v>
      </c>
      <c r="D225" s="39" t="s">
        <v>24</v>
      </c>
      <c r="E225" s="40"/>
    </row>
    <row r="226" spans="1:5" ht="18" x14ac:dyDescent="0.25">
      <c r="A226" s="36" t="str">
        <f>VLOOKUP(B226,'[1]LISTADO ATM'!$A$2:$C$822,3,0)</f>
        <v>NORTE</v>
      </c>
      <c r="B226" s="22">
        <v>969</v>
      </c>
      <c r="C226" s="22" t="str">
        <f>VLOOKUP(B226,'[1]LISTADO ATM'!$A$2:$B$822,2,0)</f>
        <v xml:space="preserve">ATM Oficina El Sol I (Santiago) </v>
      </c>
      <c r="D226" s="39" t="s">
        <v>23</v>
      </c>
      <c r="E226" s="40"/>
    </row>
    <row r="227" spans="1:5" ht="18" x14ac:dyDescent="0.25">
      <c r="A227" s="36" t="str">
        <f>VLOOKUP(B227,'[1]LISTADO ATM'!$A$2:$C$822,3,0)</f>
        <v>NORTE</v>
      </c>
      <c r="B227" s="22">
        <v>956</v>
      </c>
      <c r="C227" s="22" t="str">
        <f>VLOOKUP(B227,'[1]LISTADO ATM'!$A$2:$B$822,2,0)</f>
        <v xml:space="preserve">ATM Autoservicio El Jaya (SFM) </v>
      </c>
      <c r="D227" s="39" t="s">
        <v>23</v>
      </c>
      <c r="E227" s="40"/>
    </row>
    <row r="228" spans="1:5" ht="18" x14ac:dyDescent="0.25">
      <c r="A228" s="36" t="str">
        <f>VLOOKUP(B228,'[1]LISTADO ATM'!$A$2:$C$822,3,0)</f>
        <v>NORTE</v>
      </c>
      <c r="B228" s="22">
        <v>936</v>
      </c>
      <c r="C228" s="22" t="str">
        <f>VLOOKUP(B228,'[1]LISTADO ATM'!$A$2:$B$822,2,0)</f>
        <v xml:space="preserve">ATM Autobanco Oficina La Vega I </v>
      </c>
      <c r="D228" s="39" t="s">
        <v>23</v>
      </c>
      <c r="E228" s="40"/>
    </row>
    <row r="229" spans="1:5" ht="18.75" thickBot="1" x14ac:dyDescent="0.3">
      <c r="A229" s="26" t="s">
        <v>11</v>
      </c>
      <c r="B229" s="35">
        <f>COUNT(B207:B228)</f>
        <v>22</v>
      </c>
      <c r="C229" s="23"/>
      <c r="D229" s="23"/>
      <c r="E229" s="24"/>
    </row>
  </sheetData>
  <mergeCells count="35">
    <mergeCell ref="D218:E218"/>
    <mergeCell ref="D219:E219"/>
    <mergeCell ref="D224:E224"/>
    <mergeCell ref="D228:E228"/>
    <mergeCell ref="D211:E211"/>
    <mergeCell ref="D214:E214"/>
    <mergeCell ref="D215:E215"/>
    <mergeCell ref="D216:E216"/>
    <mergeCell ref="D217:E217"/>
    <mergeCell ref="D227:E227"/>
    <mergeCell ref="D220:E220"/>
    <mergeCell ref="D223:E223"/>
    <mergeCell ref="D226:E226"/>
    <mergeCell ref="D221:E221"/>
    <mergeCell ref="D222:E222"/>
    <mergeCell ref="D225:E225"/>
    <mergeCell ref="C142:E142"/>
    <mergeCell ref="A144:E144"/>
    <mergeCell ref="A1:E1"/>
    <mergeCell ref="A2:E2"/>
    <mergeCell ref="A7:E7"/>
    <mergeCell ref="C128:E128"/>
    <mergeCell ref="A130:E130"/>
    <mergeCell ref="D212:E212"/>
    <mergeCell ref="A175:E175"/>
    <mergeCell ref="A189:E189"/>
    <mergeCell ref="D208:E208"/>
    <mergeCell ref="A202:B202"/>
    <mergeCell ref="A203:B203"/>
    <mergeCell ref="A205:E205"/>
    <mergeCell ref="D206:E206"/>
    <mergeCell ref="D207:E207"/>
    <mergeCell ref="D209:E209"/>
    <mergeCell ref="D210:E210"/>
    <mergeCell ref="D213:E213"/>
  </mergeCells>
  <phoneticPr fontId="11" type="noConversion"/>
  <conditionalFormatting sqref="B228:B1048576 B170:B184 B186:B217 B128:B166 B1:B126">
    <cfRule type="duplicateValues" dxfId="113" priority="159"/>
    <cfRule type="duplicateValues" dxfId="112" priority="163"/>
    <cfRule type="duplicateValues" dxfId="111" priority="164"/>
  </conditionalFormatting>
  <conditionalFormatting sqref="E57">
    <cfRule type="duplicateValues" dxfId="110" priority="161"/>
  </conditionalFormatting>
  <conditionalFormatting sqref="E58">
    <cfRule type="duplicateValues" dxfId="109" priority="160"/>
  </conditionalFormatting>
  <conditionalFormatting sqref="E95:E97 E31">
    <cfRule type="duplicateValues" dxfId="108" priority="158"/>
  </conditionalFormatting>
  <conditionalFormatting sqref="E61 E76">
    <cfRule type="duplicateValues" dxfId="107" priority="153"/>
  </conditionalFormatting>
  <conditionalFormatting sqref="E199">
    <cfRule type="duplicateValues" dxfId="106" priority="151"/>
  </conditionalFormatting>
  <conditionalFormatting sqref="E229:E1048576 E187:E198 E173:E179 E90:E94 E62:E73 E1:E30 E32:E56 E200:E210 E128:E139 E77:E86 E142:E154">
    <cfRule type="duplicateValues" dxfId="105" priority="234"/>
  </conditionalFormatting>
  <conditionalFormatting sqref="E229:E1048576 E187:E210 E173:E184 E1:E102 E128:E139 E142:E164">
    <cfRule type="duplicateValues" dxfId="103" priority="148"/>
  </conditionalFormatting>
  <conditionalFormatting sqref="E76">
    <cfRule type="duplicateValues" dxfId="102" priority="147"/>
  </conditionalFormatting>
  <conditionalFormatting sqref="E163">
    <cfRule type="duplicateValues" dxfId="101" priority="146"/>
  </conditionalFormatting>
  <conditionalFormatting sqref="E164">
    <cfRule type="duplicateValues" dxfId="100" priority="144"/>
  </conditionalFormatting>
  <conditionalFormatting sqref="E165">
    <cfRule type="duplicateValues" dxfId="99" priority="141"/>
  </conditionalFormatting>
  <conditionalFormatting sqref="E165">
    <cfRule type="duplicateValues" dxfId="98" priority="140"/>
  </conditionalFormatting>
  <conditionalFormatting sqref="E165">
    <cfRule type="duplicateValues" dxfId="97" priority="142"/>
  </conditionalFormatting>
  <conditionalFormatting sqref="E165">
    <cfRule type="duplicateValues" dxfId="96" priority="139"/>
  </conditionalFormatting>
  <conditionalFormatting sqref="E166:E172">
    <cfRule type="duplicateValues" dxfId="95" priority="135"/>
  </conditionalFormatting>
  <conditionalFormatting sqref="E166:E172">
    <cfRule type="duplicateValues" dxfId="94" priority="134"/>
  </conditionalFormatting>
  <conditionalFormatting sqref="E166:E172">
    <cfRule type="duplicateValues" dxfId="93" priority="136"/>
  </conditionalFormatting>
  <conditionalFormatting sqref="E166:E172">
    <cfRule type="duplicateValues" dxfId="92" priority="133"/>
  </conditionalFormatting>
  <conditionalFormatting sqref="E169">
    <cfRule type="duplicateValues" dxfId="91" priority="130"/>
  </conditionalFormatting>
  <conditionalFormatting sqref="E169">
    <cfRule type="duplicateValues" dxfId="90" priority="126"/>
  </conditionalFormatting>
  <conditionalFormatting sqref="E169">
    <cfRule type="duplicateValues" dxfId="89" priority="125"/>
  </conditionalFormatting>
  <conditionalFormatting sqref="E213">
    <cfRule type="duplicateValues" dxfId="88" priority="124"/>
  </conditionalFormatting>
  <conditionalFormatting sqref="E213">
    <cfRule type="duplicateValues" dxfId="87" priority="123"/>
  </conditionalFormatting>
  <conditionalFormatting sqref="B221:B222 B227">
    <cfRule type="duplicateValues" dxfId="86" priority="119"/>
    <cfRule type="duplicateValues" dxfId="85" priority="120"/>
    <cfRule type="duplicateValues" dxfId="84" priority="121"/>
  </conditionalFormatting>
  <conditionalFormatting sqref="B218:B220">
    <cfRule type="duplicateValues" dxfId="83" priority="114"/>
    <cfRule type="duplicateValues" dxfId="82" priority="115"/>
    <cfRule type="duplicateValues" dxfId="81" priority="116"/>
  </conditionalFormatting>
  <conditionalFormatting sqref="E185">
    <cfRule type="duplicateValues" dxfId="80" priority="109"/>
  </conditionalFormatting>
  <conditionalFormatting sqref="B224:B226">
    <cfRule type="duplicateValues" dxfId="79" priority="100"/>
    <cfRule type="duplicateValues" dxfId="78" priority="101"/>
    <cfRule type="duplicateValues" dxfId="77" priority="102"/>
  </conditionalFormatting>
  <conditionalFormatting sqref="B223">
    <cfRule type="duplicateValues" dxfId="76" priority="95"/>
    <cfRule type="duplicateValues" dxfId="75" priority="96"/>
    <cfRule type="duplicateValues" dxfId="74" priority="97"/>
  </conditionalFormatting>
  <conditionalFormatting sqref="E221">
    <cfRule type="duplicateValues" dxfId="73" priority="93"/>
  </conditionalFormatting>
  <conditionalFormatting sqref="E221">
    <cfRule type="duplicateValues" dxfId="72" priority="92"/>
  </conditionalFormatting>
  <conditionalFormatting sqref="E222">
    <cfRule type="duplicateValues" dxfId="71" priority="91"/>
  </conditionalFormatting>
  <conditionalFormatting sqref="E222">
    <cfRule type="duplicateValues" dxfId="70" priority="90"/>
  </conditionalFormatting>
  <conditionalFormatting sqref="E225">
    <cfRule type="duplicateValues" dxfId="69" priority="89"/>
  </conditionalFormatting>
  <conditionalFormatting sqref="E225">
    <cfRule type="duplicateValues" dxfId="68" priority="88"/>
  </conditionalFormatting>
  <conditionalFormatting sqref="E212">
    <cfRule type="duplicateValues" dxfId="67" priority="87"/>
  </conditionalFormatting>
  <conditionalFormatting sqref="E212">
    <cfRule type="duplicateValues" dxfId="66" priority="86"/>
  </conditionalFormatting>
  <conditionalFormatting sqref="E214:E220">
    <cfRule type="duplicateValues" dxfId="65" priority="346"/>
  </conditionalFormatting>
  <conditionalFormatting sqref="E223:E224">
    <cfRule type="duplicateValues" dxfId="64" priority="83"/>
  </conditionalFormatting>
  <conditionalFormatting sqref="E226:E228">
    <cfRule type="duplicateValues" dxfId="63" priority="82"/>
  </conditionalFormatting>
  <conditionalFormatting sqref="B103:B112">
    <cfRule type="duplicateValues" dxfId="62" priority="46"/>
    <cfRule type="duplicateValues" dxfId="61" priority="47"/>
    <cfRule type="duplicateValues" dxfId="60" priority="48"/>
  </conditionalFormatting>
  <conditionalFormatting sqref="E103:E110">
    <cfRule type="duplicateValues" dxfId="59" priority="49"/>
  </conditionalFormatting>
  <conditionalFormatting sqref="E103:E112">
    <cfRule type="duplicateValues" dxfId="58" priority="45"/>
  </conditionalFormatting>
  <conditionalFormatting sqref="E111:E112">
    <cfRule type="duplicateValues" dxfId="57" priority="44"/>
  </conditionalFormatting>
  <conditionalFormatting sqref="E112">
    <cfRule type="duplicateValues" dxfId="56" priority="43"/>
  </conditionalFormatting>
  <conditionalFormatting sqref="B113">
    <cfRule type="duplicateValues" dxfId="55" priority="40"/>
    <cfRule type="duplicateValues" dxfId="54" priority="41"/>
    <cfRule type="duplicateValues" dxfId="53" priority="42"/>
  </conditionalFormatting>
  <conditionalFormatting sqref="B167:B169">
    <cfRule type="duplicateValues" dxfId="52" priority="500"/>
    <cfRule type="duplicateValues" dxfId="51" priority="501"/>
    <cfRule type="duplicateValues" dxfId="50" priority="502"/>
  </conditionalFormatting>
  <conditionalFormatting sqref="B114:B122">
    <cfRule type="duplicateValues" dxfId="49" priority="36"/>
    <cfRule type="duplicateValues" dxfId="48" priority="37"/>
    <cfRule type="duplicateValues" dxfId="47" priority="38"/>
  </conditionalFormatting>
  <conditionalFormatting sqref="E114:E119">
    <cfRule type="duplicateValues" dxfId="46" priority="39"/>
  </conditionalFormatting>
  <conditionalFormatting sqref="E114:E122">
    <cfRule type="duplicateValues" dxfId="45" priority="35"/>
  </conditionalFormatting>
  <conditionalFormatting sqref="E120:E121">
    <cfRule type="duplicateValues" dxfId="44" priority="34"/>
  </conditionalFormatting>
  <conditionalFormatting sqref="E122">
    <cfRule type="duplicateValues" dxfId="43" priority="32"/>
  </conditionalFormatting>
  <conditionalFormatting sqref="E122">
    <cfRule type="duplicateValues" dxfId="42" priority="33"/>
  </conditionalFormatting>
  <conditionalFormatting sqref="B123:B126">
    <cfRule type="duplicateValues" dxfId="41" priority="29"/>
    <cfRule type="duplicateValues" dxfId="40" priority="30"/>
    <cfRule type="duplicateValues" dxfId="39" priority="31"/>
  </conditionalFormatting>
  <conditionalFormatting sqref="E123">
    <cfRule type="duplicateValues" dxfId="38" priority="28"/>
  </conditionalFormatting>
  <conditionalFormatting sqref="E123">
    <cfRule type="duplicateValues" dxfId="37" priority="27"/>
  </conditionalFormatting>
  <conditionalFormatting sqref="E124:E125">
    <cfRule type="duplicateValues" dxfId="36" priority="26"/>
  </conditionalFormatting>
  <conditionalFormatting sqref="E124:E125">
    <cfRule type="duplicateValues" dxfId="35" priority="25"/>
  </conditionalFormatting>
  <conditionalFormatting sqref="E126">
    <cfRule type="duplicateValues" dxfId="34" priority="24"/>
  </conditionalFormatting>
  <conditionalFormatting sqref="E126">
    <cfRule type="duplicateValues" dxfId="33" priority="23"/>
  </conditionalFormatting>
  <conditionalFormatting sqref="E100">
    <cfRule type="duplicateValues" dxfId="32" priority="595"/>
  </conditionalFormatting>
  <conditionalFormatting sqref="E180:E183 E98:E99 E74:E75">
    <cfRule type="duplicateValues" dxfId="31" priority="599"/>
  </conditionalFormatting>
  <conditionalFormatting sqref="B185">
    <cfRule type="duplicateValues" dxfId="30" priority="631"/>
    <cfRule type="duplicateValues" dxfId="29" priority="632"/>
    <cfRule type="duplicateValues" dxfId="28" priority="633"/>
  </conditionalFormatting>
  <conditionalFormatting sqref="E184 E101:E102">
    <cfRule type="duplicateValues" dxfId="27" priority="655"/>
  </conditionalFormatting>
  <conditionalFormatting sqref="E186">
    <cfRule type="duplicateValues" dxfId="26" priority="684"/>
  </conditionalFormatting>
  <conditionalFormatting sqref="B140:B141">
    <cfRule type="duplicateValues" dxfId="25" priority="14"/>
    <cfRule type="duplicateValues" dxfId="24" priority="15"/>
    <cfRule type="duplicateValues" dxfId="23" priority="16"/>
  </conditionalFormatting>
  <conditionalFormatting sqref="E140:E141">
    <cfRule type="duplicateValues" dxfId="22" priority="17"/>
  </conditionalFormatting>
  <conditionalFormatting sqref="E140:E141">
    <cfRule type="duplicateValues" dxfId="21" priority="13"/>
  </conditionalFormatting>
  <conditionalFormatting sqref="B127">
    <cfRule type="duplicateValues" dxfId="20" priority="8"/>
    <cfRule type="duplicateValues" dxfId="19" priority="9"/>
    <cfRule type="duplicateValues" dxfId="18" priority="10"/>
  </conditionalFormatting>
  <conditionalFormatting sqref="E127">
    <cfRule type="duplicateValues" dxfId="17" priority="7"/>
  </conditionalFormatting>
  <conditionalFormatting sqref="E127">
    <cfRule type="duplicateValues" dxfId="16" priority="6"/>
  </conditionalFormatting>
  <conditionalFormatting sqref="E127">
    <cfRule type="duplicateValues" dxfId="15" priority="11"/>
  </conditionalFormatting>
  <conditionalFormatting sqref="E127">
    <cfRule type="duplicateValues" dxfId="14" priority="12"/>
  </conditionalFormatting>
  <conditionalFormatting sqref="E113">
    <cfRule type="duplicateValues" dxfId="13" priority="5"/>
  </conditionalFormatting>
  <conditionalFormatting sqref="E113">
    <cfRule type="duplicateValues" dxfId="12" priority="4"/>
  </conditionalFormatting>
  <conditionalFormatting sqref="E113">
    <cfRule type="duplicateValues" dxfId="11" priority="3"/>
  </conditionalFormatting>
  <conditionalFormatting sqref="E89">
    <cfRule type="duplicateValues" dxfId="10" priority="712"/>
  </conditionalFormatting>
  <conditionalFormatting sqref="E155:E164 E59:E60 E87:E89">
    <cfRule type="duplicateValues" dxfId="3" priority="746"/>
  </conditionalFormatting>
  <conditionalFormatting sqref="E156:E164 E88:E89">
    <cfRule type="duplicateValues" dxfId="2" priority="749"/>
  </conditionalFormatting>
  <conditionalFormatting sqref="E211">
    <cfRule type="duplicateValues" dxfId="1" priority="2"/>
  </conditionalFormatting>
  <conditionalFormatting sqref="E21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678</v>
      </c>
      <c r="C2" s="32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678 43 719 676 987 411 333 886 577 380 147 699 885 703 407 413 554 232 734 844 756 293 910 217 79 6 825 172 282 567 706 735 53 23                            </v>
      </c>
    </row>
    <row r="3" spans="2:6" ht="18.75" thickBot="1" x14ac:dyDescent="0.3">
      <c r="B3" s="22">
        <v>43</v>
      </c>
      <c r="C3" s="32" t="s">
        <v>17</v>
      </c>
    </row>
    <row r="4" spans="2:6" ht="18.75" thickBot="1" x14ac:dyDescent="0.3">
      <c r="B4" s="22">
        <v>719</v>
      </c>
      <c r="C4" s="32" t="s">
        <v>17</v>
      </c>
    </row>
    <row r="5" spans="2:6" ht="18.75" thickBot="1" x14ac:dyDescent="0.3">
      <c r="B5" s="22">
        <v>676</v>
      </c>
      <c r="C5" s="32" t="s">
        <v>17</v>
      </c>
    </row>
    <row r="6" spans="2:6" ht="18.75" thickBot="1" x14ac:dyDescent="0.3">
      <c r="B6" s="22">
        <v>987</v>
      </c>
      <c r="C6" s="32" t="s">
        <v>17</v>
      </c>
    </row>
    <row r="7" spans="2:6" ht="18.75" thickBot="1" x14ac:dyDescent="0.3">
      <c r="B7" s="22">
        <v>411</v>
      </c>
      <c r="C7" s="32" t="s">
        <v>17</v>
      </c>
    </row>
    <row r="8" spans="2:6" ht="18.75" thickBot="1" x14ac:dyDescent="0.3">
      <c r="B8" s="22">
        <v>333</v>
      </c>
      <c r="C8" s="32" t="s">
        <v>17</v>
      </c>
    </row>
    <row r="9" spans="2:6" ht="18.75" thickBot="1" x14ac:dyDescent="0.3">
      <c r="B9" s="22">
        <v>886</v>
      </c>
      <c r="C9" s="32" t="s">
        <v>17</v>
      </c>
    </row>
    <row r="10" spans="2:6" ht="18.75" thickBot="1" x14ac:dyDescent="0.3">
      <c r="B10" s="22">
        <v>577</v>
      </c>
      <c r="C10" s="32" t="s">
        <v>17</v>
      </c>
    </row>
    <row r="11" spans="2:6" ht="18.75" thickBot="1" x14ac:dyDescent="0.3">
      <c r="B11" s="22">
        <v>380</v>
      </c>
      <c r="C11" s="32" t="s">
        <v>17</v>
      </c>
    </row>
    <row r="12" spans="2:6" ht="18.75" thickBot="1" x14ac:dyDescent="0.3">
      <c r="B12" s="22">
        <v>147</v>
      </c>
      <c r="C12" s="32" t="s">
        <v>17</v>
      </c>
    </row>
    <row r="13" spans="2:6" ht="18.75" thickBot="1" x14ac:dyDescent="0.3">
      <c r="B13" s="22">
        <v>699</v>
      </c>
      <c r="C13" s="32" t="s">
        <v>17</v>
      </c>
    </row>
    <row r="14" spans="2:6" ht="18.75" thickBot="1" x14ac:dyDescent="0.3">
      <c r="B14" s="22">
        <v>885</v>
      </c>
      <c r="C14" s="32" t="s">
        <v>17</v>
      </c>
    </row>
    <row r="15" spans="2:6" ht="18.75" thickBot="1" x14ac:dyDescent="0.3">
      <c r="B15" s="22">
        <v>703</v>
      </c>
      <c r="C15" s="32" t="s">
        <v>17</v>
      </c>
    </row>
    <row r="16" spans="2:6" ht="18.75" thickBot="1" x14ac:dyDescent="0.3">
      <c r="B16" s="22">
        <v>407</v>
      </c>
      <c r="C16" s="32" t="s">
        <v>17</v>
      </c>
    </row>
    <row r="17" spans="2:3" ht="18.75" thickBot="1" x14ac:dyDescent="0.3">
      <c r="B17" s="22">
        <v>413</v>
      </c>
      <c r="C17" s="32" t="s">
        <v>17</v>
      </c>
    </row>
    <row r="18" spans="2:3" ht="18.75" thickBot="1" x14ac:dyDescent="0.3">
      <c r="B18" s="22">
        <v>554</v>
      </c>
      <c r="C18" s="32" t="s">
        <v>17</v>
      </c>
    </row>
    <row r="19" spans="2:3" ht="18.75" thickBot="1" x14ac:dyDescent="0.3">
      <c r="B19" s="22">
        <v>232</v>
      </c>
      <c r="C19" s="32" t="s">
        <v>17</v>
      </c>
    </row>
    <row r="20" spans="2:3" ht="18.75" thickBot="1" x14ac:dyDescent="0.3">
      <c r="B20" s="22">
        <v>734</v>
      </c>
      <c r="C20" s="32" t="s">
        <v>17</v>
      </c>
    </row>
    <row r="21" spans="2:3" ht="18.75" thickBot="1" x14ac:dyDescent="0.3">
      <c r="B21" s="22">
        <v>844</v>
      </c>
      <c r="C21" s="32" t="s">
        <v>17</v>
      </c>
    </row>
    <row r="22" spans="2:3" ht="18.75" thickBot="1" x14ac:dyDescent="0.3">
      <c r="B22" s="22">
        <v>756</v>
      </c>
      <c r="C22" s="32" t="s">
        <v>17</v>
      </c>
    </row>
    <row r="23" spans="2:3" ht="18.75" thickBot="1" x14ac:dyDescent="0.3">
      <c r="B23" s="22">
        <v>293</v>
      </c>
      <c r="C23" s="32" t="s">
        <v>17</v>
      </c>
    </row>
    <row r="24" spans="2:3" ht="18.75" thickBot="1" x14ac:dyDescent="0.3">
      <c r="B24" s="22">
        <v>910</v>
      </c>
      <c r="C24" s="32" t="s">
        <v>17</v>
      </c>
    </row>
    <row r="25" spans="2:3" ht="18.75" thickBot="1" x14ac:dyDescent="0.3">
      <c r="B25" s="22">
        <v>217</v>
      </c>
      <c r="C25" s="32" t="s">
        <v>17</v>
      </c>
    </row>
    <row r="26" spans="2:3" ht="18.75" thickBot="1" x14ac:dyDescent="0.3">
      <c r="B26" s="22">
        <v>79</v>
      </c>
      <c r="C26" s="32" t="s">
        <v>17</v>
      </c>
    </row>
    <row r="27" spans="2:3" ht="18.75" thickBot="1" x14ac:dyDescent="0.3">
      <c r="B27" s="22">
        <v>6</v>
      </c>
      <c r="C27" s="32" t="s">
        <v>17</v>
      </c>
    </row>
    <row r="28" spans="2:3" ht="18.75" thickBot="1" x14ac:dyDescent="0.3">
      <c r="B28" s="22">
        <v>825</v>
      </c>
      <c r="C28" s="32" t="s">
        <v>17</v>
      </c>
    </row>
    <row r="29" spans="2:3" ht="18.75" thickBot="1" x14ac:dyDescent="0.3">
      <c r="B29" s="22">
        <v>172</v>
      </c>
      <c r="C29" s="32" t="s">
        <v>17</v>
      </c>
    </row>
    <row r="30" spans="2:3" ht="18.75" thickBot="1" x14ac:dyDescent="0.3">
      <c r="B30" s="22">
        <v>708</v>
      </c>
      <c r="C30" s="32" t="s">
        <v>17</v>
      </c>
    </row>
    <row r="31" spans="2:3" ht="18.75" thickBot="1" x14ac:dyDescent="0.3">
      <c r="B31" s="22">
        <v>282</v>
      </c>
      <c r="C31" s="32" t="s">
        <v>17</v>
      </c>
    </row>
    <row r="32" spans="2:3" ht="18.75" thickBot="1" x14ac:dyDescent="0.3">
      <c r="B32" s="22">
        <v>567</v>
      </c>
      <c r="C32" s="32" t="s">
        <v>17</v>
      </c>
    </row>
    <row r="33" spans="2:3" ht="18.75" thickBot="1" x14ac:dyDescent="0.3">
      <c r="B33" s="22">
        <v>706</v>
      </c>
      <c r="C33" s="32" t="s">
        <v>17</v>
      </c>
    </row>
    <row r="34" spans="2:3" ht="18.75" thickBot="1" x14ac:dyDescent="0.3">
      <c r="B34" s="22">
        <v>735</v>
      </c>
      <c r="C34" s="32" t="s">
        <v>17</v>
      </c>
    </row>
    <row r="35" spans="2:3" ht="18.75" thickBot="1" x14ac:dyDescent="0.3">
      <c r="B35" s="22">
        <v>53</v>
      </c>
      <c r="C35" s="32" t="s">
        <v>17</v>
      </c>
    </row>
    <row r="36" spans="2:3" ht="18.75" thickBot="1" x14ac:dyDescent="0.3">
      <c r="B36" s="22">
        <v>23</v>
      </c>
      <c r="C36" s="32" t="s">
        <v>17</v>
      </c>
    </row>
    <row r="37" spans="2:3" ht="18.75" thickBot="1" x14ac:dyDescent="0.3">
      <c r="B37" s="22"/>
      <c r="C37" s="32" t="s">
        <v>17</v>
      </c>
    </row>
    <row r="38" spans="2:3" ht="18.75" thickBot="1" x14ac:dyDescent="0.3">
      <c r="B38" s="22"/>
      <c r="C38" s="32" t="s">
        <v>17</v>
      </c>
    </row>
    <row r="39" spans="2:3" ht="18.75" thickBot="1" x14ac:dyDescent="0.3">
      <c r="B39" s="22"/>
      <c r="C39" s="32" t="s">
        <v>17</v>
      </c>
    </row>
    <row r="40" spans="2:3" ht="18.75" thickBot="1" x14ac:dyDescent="0.3">
      <c r="B40" s="22"/>
      <c r="C40" s="32" t="s">
        <v>17</v>
      </c>
    </row>
    <row r="41" spans="2:3" ht="18.75" thickBot="1" x14ac:dyDescent="0.3">
      <c r="B41" s="22"/>
      <c r="C41" s="32" t="s">
        <v>17</v>
      </c>
    </row>
    <row r="42" spans="2:3" ht="18.75" thickBot="1" x14ac:dyDescent="0.3">
      <c r="B42" s="22"/>
      <c r="C42" s="32" t="s">
        <v>17</v>
      </c>
    </row>
    <row r="43" spans="2:3" ht="18.75" thickBot="1" x14ac:dyDescent="0.3">
      <c r="B43" s="22"/>
      <c r="C43" s="32" t="s">
        <v>17</v>
      </c>
    </row>
    <row r="44" spans="2:3" ht="18.75" thickBot="1" x14ac:dyDescent="0.3">
      <c r="B44" s="22"/>
      <c r="C44" s="32" t="s">
        <v>17</v>
      </c>
    </row>
    <row r="45" spans="2:3" ht="18.75" thickBot="1" x14ac:dyDescent="0.3">
      <c r="B45" s="22"/>
      <c r="C45" s="32" t="s">
        <v>17</v>
      </c>
    </row>
    <row r="46" spans="2:3" ht="18.75" thickBot="1" x14ac:dyDescent="0.3">
      <c r="B46" s="22"/>
      <c r="C46" s="32" t="s">
        <v>17</v>
      </c>
    </row>
    <row r="47" spans="2:3" ht="15.75" thickBot="1" x14ac:dyDescent="0.3">
      <c r="B47" s="30"/>
      <c r="C47" s="32" t="s">
        <v>17</v>
      </c>
    </row>
    <row r="48" spans="2:3" ht="15.75" thickBot="1" x14ac:dyDescent="0.3">
      <c r="B48" s="30"/>
      <c r="C48" s="32" t="s">
        <v>17</v>
      </c>
    </row>
    <row r="49" spans="2:5" ht="15.75" thickBot="1" x14ac:dyDescent="0.3">
      <c r="B49" s="30"/>
      <c r="C49" s="32" t="s">
        <v>17</v>
      </c>
    </row>
    <row r="50" spans="2:5" ht="15.75" thickBot="1" x14ac:dyDescent="0.3">
      <c r="B50" s="30"/>
      <c r="C50" s="32" t="s">
        <v>17</v>
      </c>
    </row>
    <row r="51" spans="2:5" ht="15.75" thickBot="1" x14ac:dyDescent="0.3">
      <c r="B51" s="30"/>
      <c r="C51" s="32" t="s">
        <v>17</v>
      </c>
    </row>
    <row r="52" spans="2:5" ht="15.75" thickBot="1" x14ac:dyDescent="0.3">
      <c r="B52" s="30"/>
      <c r="C52" s="32" t="s">
        <v>17</v>
      </c>
    </row>
    <row r="53" spans="2:5" ht="15.75" thickBot="1" x14ac:dyDescent="0.3">
      <c r="B53" s="30"/>
      <c r="C53" s="32" t="s">
        <v>17</v>
      </c>
    </row>
    <row r="54" spans="2:5" ht="15.75" thickBot="1" x14ac:dyDescent="0.3">
      <c r="B54" s="30"/>
      <c r="C54" s="32" t="s">
        <v>17</v>
      </c>
    </row>
    <row r="55" spans="2:5" ht="15.75" thickBot="1" x14ac:dyDescent="0.3">
      <c r="B55" s="30"/>
      <c r="C55" s="32" t="s">
        <v>17</v>
      </c>
    </row>
    <row r="56" spans="2:5" ht="15.75" thickBot="1" x14ac:dyDescent="0.3">
      <c r="B56" s="30"/>
      <c r="C56" s="32" t="s">
        <v>17</v>
      </c>
      <c r="E56">
        <v>3335895778</v>
      </c>
    </row>
    <row r="57" spans="2:5" ht="15.75" thickBot="1" x14ac:dyDescent="0.3">
      <c r="B57" s="30"/>
      <c r="C57" s="32" t="s">
        <v>17</v>
      </c>
      <c r="E57">
        <v>3335895779</v>
      </c>
    </row>
    <row r="58" spans="2:5" ht="15.75" thickBot="1" x14ac:dyDescent="0.3">
      <c r="B58" s="30"/>
      <c r="C58" s="32" t="s">
        <v>17</v>
      </c>
      <c r="E58">
        <v>3335895781</v>
      </c>
    </row>
    <row r="59" spans="2:5" ht="15.75" thickBot="1" x14ac:dyDescent="0.3">
      <c r="B59" s="30"/>
      <c r="C59" s="32" t="s">
        <v>17</v>
      </c>
      <c r="E59">
        <v>3335895782</v>
      </c>
    </row>
    <row r="60" spans="2:5" ht="15.75" thickBot="1" x14ac:dyDescent="0.3">
      <c r="B60" s="30"/>
      <c r="C60" s="32" t="s">
        <v>17</v>
      </c>
      <c r="E60">
        <v>3335895793</v>
      </c>
    </row>
    <row r="61" spans="2:5" ht="15.75" thickBot="1" x14ac:dyDescent="0.3">
      <c r="B61" s="30"/>
      <c r="C61" s="32" t="s">
        <v>17</v>
      </c>
      <c r="E61">
        <v>3335895800</v>
      </c>
    </row>
    <row r="62" spans="2:5" ht="15.75" thickBot="1" x14ac:dyDescent="0.3">
      <c r="B62" s="30"/>
      <c r="C62" s="32" t="s">
        <v>17</v>
      </c>
    </row>
    <row r="63" spans="2:5" ht="15.75" thickBot="1" x14ac:dyDescent="0.3">
      <c r="B63" s="30"/>
      <c r="C63" s="32" t="s">
        <v>17</v>
      </c>
    </row>
    <row r="64" spans="2:5" ht="15.75" thickBot="1" x14ac:dyDescent="0.3">
      <c r="B64" s="30"/>
      <c r="C64" s="32" t="s">
        <v>17</v>
      </c>
    </row>
    <row r="65" spans="2:5" ht="15.75" thickBot="1" x14ac:dyDescent="0.3">
      <c r="B65" s="30"/>
      <c r="C65" s="32" t="s">
        <v>17</v>
      </c>
    </row>
    <row r="66" spans="2:5" ht="15.75" thickBot="1" x14ac:dyDescent="0.3">
      <c r="B66" s="30"/>
      <c r="C66" s="32" t="s">
        <v>17</v>
      </c>
    </row>
    <row r="67" spans="2:5" ht="15.75" thickBot="1" x14ac:dyDescent="0.3">
      <c r="B67" s="30"/>
      <c r="C67" s="32" t="s">
        <v>17</v>
      </c>
    </row>
    <row r="68" spans="2:5" ht="15.75" thickBot="1" x14ac:dyDescent="0.3">
      <c r="B68" s="31"/>
      <c r="C68" s="33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C77" s="21" t="s">
        <v>17</v>
      </c>
      <c r="E77">
        <v>3335895780</v>
      </c>
    </row>
    <row r="78" spans="2:5" x14ac:dyDescent="0.25"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7:B46">
    <cfRule type="duplicateValues" dxfId="9" priority="4"/>
    <cfRule type="duplicateValues" dxfId="8" priority="5"/>
    <cfRule type="duplicateValues" dxfId="7" priority="6"/>
  </conditionalFormatting>
  <conditionalFormatting sqref="B2:B36">
    <cfRule type="duplicateValues" dxfId="6" priority="1"/>
    <cfRule type="duplicateValues" dxfId="5" priority="2"/>
    <cfRule type="duplicateValues" dxfId="4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2021-05-31T21:23:35Z</dcterms:modified>
</cp:coreProperties>
</file>