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31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3" i="1" l="1"/>
  <c r="B85" i="1" l="1"/>
  <c r="B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B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C133" i="1"/>
  <c r="A133" i="1"/>
  <c r="C132" i="1"/>
  <c r="A132" i="1"/>
  <c r="C131" i="1"/>
  <c r="A131" i="1"/>
  <c r="C130" i="1"/>
  <c r="A130" i="1"/>
  <c r="C129" i="1"/>
  <c r="C128" i="1"/>
  <c r="A128" i="1"/>
  <c r="C127" i="1"/>
  <c r="A127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A149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<sst xmlns="http://schemas.openxmlformats.org/spreadsheetml/2006/main" count="1188" uniqueCount="119">
  <si>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</si>
  <si>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</si>
  <si>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</si>
  <si>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</si>
  <si>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</si>
  <si>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</si>
  <si>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</si>
  <si>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</si>
  <si>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</si>
  <si>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</si>
  <si>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</si>
  <si>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</si>
  <si>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</si>
  <si>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</si>
  <si>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</si>
  <si>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</si>
  <si>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</si>
  <si>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</si>
  <si>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</si>
  <si>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</si>
  <si>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</si>
  <si>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</si>
  <si>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</si>
  <si>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</si>
  <si>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Vacias + 1 Fallando</t>
  </si>
  <si>
    <t>2 Gavetas Fallando + 1 Vacia</t>
  </si>
  <si>
    <t>3335903469</t>
  </si>
  <si>
    <t>3335903479</t>
  </si>
  <si>
    <t>3335903480</t>
  </si>
  <si>
    <t>3335903481</t>
  </si>
  <si>
    <t>3335903490</t>
  </si>
  <si>
    <t>3335903491</t>
  </si>
  <si>
    <t>3335903492</t>
  </si>
  <si>
    <t>3335903495</t>
  </si>
  <si>
    <t>3335903496</t>
  </si>
  <si>
    <t>3335903497</t>
  </si>
  <si>
    <t>3335903498</t>
  </si>
  <si>
    <t>3335903499</t>
  </si>
  <si>
    <t>3335903503</t>
  </si>
  <si>
    <t>3335903525</t>
  </si>
  <si>
    <t>3335903527</t>
  </si>
  <si>
    <t>3335903542</t>
  </si>
  <si>
    <t>3335903561</t>
  </si>
  <si>
    <t>3335903564</t>
  </si>
  <si>
    <t>3335903565</t>
  </si>
  <si>
    <t>3335903566</t>
  </si>
  <si>
    <t>3335903572</t>
  </si>
  <si>
    <t>3335903573</t>
  </si>
  <si>
    <t>3335903574</t>
  </si>
  <si>
    <t>3335903576</t>
  </si>
  <si>
    <t>3335903580</t>
  </si>
  <si>
    <t>3335903582</t>
  </si>
  <si>
    <t>3335903585</t>
  </si>
  <si>
    <t>3335903587</t>
  </si>
  <si>
    <t>3335903588</t>
  </si>
  <si>
    <t>3335903589</t>
  </si>
  <si>
    <t>3335903596</t>
  </si>
  <si>
    <t>3335903600</t>
  </si>
  <si>
    <t>3335903603</t>
  </si>
  <si>
    <t>3335903604</t>
  </si>
  <si>
    <t>3335903605</t>
  </si>
  <si>
    <t>3335903608</t>
  </si>
  <si>
    <t>3335903609</t>
  </si>
  <si>
    <t>3335903615</t>
  </si>
  <si>
    <t>3335903616</t>
  </si>
  <si>
    <t>3335903623</t>
  </si>
  <si>
    <t>3335903626</t>
  </si>
  <si>
    <t>3335903630</t>
  </si>
  <si>
    <t>3335903635</t>
  </si>
  <si>
    <t>3335903649</t>
  </si>
  <si>
    <t>3335903658</t>
  </si>
  <si>
    <t>3335903660</t>
  </si>
  <si>
    <t>3335903661</t>
  </si>
  <si>
    <t>3335903663</t>
  </si>
  <si>
    <t>3335903664</t>
  </si>
  <si>
    <t>3335903665</t>
  </si>
  <si>
    <t>3335903667</t>
  </si>
  <si>
    <t>3335903669</t>
  </si>
  <si>
    <t>3335903567</t>
  </si>
  <si>
    <t>3335903494</t>
  </si>
  <si>
    <t>3335903500</t>
  </si>
  <si>
    <t>3335903529</t>
  </si>
  <si>
    <t>3335903530</t>
  </si>
  <si>
    <t>3335903531</t>
  </si>
  <si>
    <t>3335903532</t>
  </si>
  <si>
    <t>3335903533</t>
  </si>
  <si>
    <t>3335903555</t>
  </si>
  <si>
    <t>3335903578</t>
  </si>
  <si>
    <t>3335903579</t>
  </si>
  <si>
    <t>3335903584</t>
  </si>
  <si>
    <t>3335903590</t>
  </si>
  <si>
    <t>3335903606</t>
  </si>
  <si>
    <t>3335903607</t>
  </si>
  <si>
    <t>3335903610</t>
  </si>
  <si>
    <t>3335903617</t>
  </si>
  <si>
    <t>3335903624</t>
  </si>
  <si>
    <t>3335903625</t>
  </si>
  <si>
    <t>3335903628</t>
  </si>
  <si>
    <t>3335903653</t>
  </si>
  <si>
    <t>3335903659</t>
  </si>
  <si>
    <t>3335903662</t>
  </si>
  <si>
    <t>3335903668</t>
  </si>
  <si>
    <t>3335903670</t>
  </si>
  <si>
    <t>3335903563</t>
  </si>
  <si>
    <t>GAVETA DE DEPOSITO LLENA</t>
  </si>
  <si>
    <t>3335903654</t>
  </si>
  <si>
    <t>3335903666</t>
  </si>
  <si>
    <t>3335903671</t>
  </si>
  <si>
    <t>3335903672</t>
  </si>
  <si>
    <t>3335903673</t>
  </si>
  <si>
    <t>3335903674</t>
  </si>
  <si>
    <t>3335903517</t>
  </si>
  <si>
    <t>3335903519</t>
  </si>
  <si>
    <t>3335903557</t>
  </si>
  <si>
    <t>3335903570</t>
  </si>
  <si>
    <t>3335903636</t>
  </si>
  <si>
    <t>3335903643</t>
  </si>
  <si>
    <t>3335903647</t>
  </si>
  <si>
    <t>3335903657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</si>
</sst>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187" zoomScaleNormal="100" workbookViewId="0">
      <selection activeCell="B124" sqref="B124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44347.25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21" customHeight="1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21</v>
      </c>
      <c r="E9" s="36"/>
    </row>
    <row r="10" spans="1:5" ht="18.75" thickBot="1" x14ac:dyDescent="0.3">
      <c r="A10" s="3" t="s">
        <v>11</v>
      </c>
      <c r="B10" s="37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customHeight="1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25" customHeight="1" x14ac:dyDescent="0.25">
      <c r="A14" s="19" t="e">
        <f>VLOOKUP(B14,'[1]LISTADO ATM'!$A$2:$C$822,3,0)</f>
        <v>#N/A</v>
      </c>
      <c r="B14" s="35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7">
        <f>COUNT(B14:B14)</f>
        <v>0</v>
      </c>
      <c r="C15" s="54"/>
      <c r="D15" s="55"/>
      <c r="E15" s="56"/>
    </row>
    <row r="16" spans="1:5" ht="15.75" thickBot="1" x14ac:dyDescent="0.3">
      <c r="B16" s="5"/>
      <c r="E16" s="5"/>
    </row>
    <row r="17" spans="1:5" ht="18.75" customHeight="1" thickBot="1" x14ac:dyDescent="0.3">
      <c r="A17" s="42" t="s">
        <v>14</v>
      </c>
      <c r="B17" s="43"/>
      <c r="C17" s="43"/>
      <c r="D17" s="43"/>
      <c r="E17" s="44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3335902252</v>
      </c>
    </row>
    <row r="20" spans="1:5" ht="18" x14ac:dyDescent="0.25">
      <c r="A20" s="22" t="str">
        <f>VLOOKUP(B20,'[1]LISTADO ATM'!$A$2:$C$822,3,0)</f>
        <v>DISTRITO NACIONAL</v>
      </c>
      <c r="B20" s="22">
        <v>717</v>
      </c>
      <c r="C20" s="22" t="str">
        <f>VLOOKUP(B20,'[1]LISTADO ATM'!$A$2:$B$822,2,0)</f>
        <v xml:space="preserve">ATM Oficina Los Alcarrizos </v>
      </c>
      <c r="D20" s="15" t="s">
        <v>10</v>
      </c>
      <c r="E20" s="27">
        <v>3335903168</v>
      </c>
    </row>
    <row r="21" spans="1:5" ht="18" x14ac:dyDescent="0.25">
      <c r="A21" s="22" t="str">
        <f>VLOOKUP(B21,'[1]LISTADO ATM'!$A$2:$C$822,3,0)</f>
        <v>ESTE</v>
      </c>
      <c r="B21" s="22">
        <v>634</v>
      </c>
      <c r="C21" s="22" t="str">
        <f>VLOOKUP(B21,'[1]LISTADO ATM'!$A$2:$B$822,2,0)</f>
        <v xml:space="preserve">ATM Ayuntamiento Los Llanos (SPM) </v>
      </c>
      <c r="D21" s="15" t="s">
        <v>10</v>
      </c>
      <c r="E21" s="27">
        <v>3335903358</v>
      </c>
    </row>
    <row r="22" spans="1:5" ht="21" customHeight="1" x14ac:dyDescent="0.25">
      <c r="A22" s="22" t="str">
        <f>VLOOKUP(B22,'[1]LISTADO ATM'!$A$2:$C$822,3,0)</f>
        <v>DISTRITO NACIONAL</v>
      </c>
      <c r="B22" s="22">
        <v>165</v>
      </c>
      <c r="C22" s="22" t="str">
        <f>VLOOKUP(B22,'[1]LISTADO ATM'!$A$2:$B$822,2,0)</f>
        <v>ATM Autoservicio Megacentro</v>
      </c>
      <c r="D22" s="15" t="s">
        <v>10</v>
      </c>
      <c r="E22" s="27">
        <v>3335903407</v>
      </c>
    </row>
    <row r="23" spans="1:5" ht="21" customHeight="1" x14ac:dyDescent="0.25">
      <c r="A23" s="22" t="str">
        <f>VLOOKUP(B23,'[1]LISTADO ATM'!$A$2:$C$822,3,0)</f>
        <v>DISTRITO NACIONAL</v>
      </c>
      <c r="B23" s="22">
        <v>701</v>
      </c>
      <c r="C23" s="22" t="str">
        <f>VLOOKUP(B23,'[1]LISTADO ATM'!$A$2:$B$822,2,0)</f>
        <v>ATM Autoservicio Los Alcarrizos</v>
      </c>
      <c r="D23" s="15" t="s">
        <v>10</v>
      </c>
      <c r="E23" s="27">
        <v>3335903447</v>
      </c>
    </row>
    <row r="24" spans="1:5" ht="21" customHeight="1" x14ac:dyDescent="0.25">
      <c r="A24" s="22" t="str">
        <f>VLOOKUP(B24,'[1]LISTADO ATM'!$A$2:$C$822,3,0)</f>
        <v>DISTRITO NACIONAL</v>
      </c>
      <c r="B24" s="22">
        <v>887</v>
      </c>
      <c r="C24" s="22" t="str">
        <f>VLOOKUP(B24,'[1]LISTADO ATM'!$A$2:$B$822,2,0)</f>
        <v>ATM S/M Bravo Los Proceres</v>
      </c>
      <c r="D24" s="15" t="s">
        <v>10</v>
      </c>
      <c r="E24" s="27">
        <v>3335903448</v>
      </c>
    </row>
    <row r="25" spans="1:5" ht="21" customHeight="1" x14ac:dyDescent="0.25">
      <c r="A25" s="22" t="str">
        <f>VLOOKUP(B25,'[1]LISTADO ATM'!$A$2:$C$822,3,0)</f>
        <v>SUR</v>
      </c>
      <c r="B25" s="22">
        <v>781</v>
      </c>
      <c r="C25" s="22" t="str">
        <f>VLOOKUP(B25,'[1]LISTADO ATM'!$A$2:$B$822,2,0)</f>
        <v xml:space="preserve">ATM Estación Isla Barahona </v>
      </c>
      <c r="D25" s="15" t="s">
        <v>10</v>
      </c>
      <c r="E25" s="27">
        <v>3335903449</v>
      </c>
    </row>
    <row r="26" spans="1:5" ht="21" customHeight="1" x14ac:dyDescent="0.25">
      <c r="A26" s="22" t="str">
        <f>VLOOKUP(B26,'[1]LISTADO ATM'!$A$2:$C$822,3,0)</f>
        <v>NORTE</v>
      </c>
      <c r="B26" s="22">
        <v>431</v>
      </c>
      <c r="C26" s="22" t="str">
        <f>VLOOKUP(B26,'[1]LISTADO ATM'!$A$2:$B$822,2,0)</f>
        <v xml:space="preserve">ATM Autoservicio Sol (Santiago) </v>
      </c>
      <c r="D26" s="15" t="s">
        <v>10</v>
      </c>
      <c r="E26" s="27">
        <v>3335903461</v>
      </c>
    </row>
    <row r="27" spans="1:5" ht="21" customHeight="1" x14ac:dyDescent="0.25">
      <c r="A27" s="22" t="str">
        <f>VLOOKUP(B27,'[1]LISTADO ATM'!$A$2:$C$822,3,0)</f>
        <v>NORTE</v>
      </c>
      <c r="B27" s="22">
        <v>749</v>
      </c>
      <c r="C27" s="22" t="str">
        <f>VLOOKUP(B27,'[1]LISTADO ATM'!$A$2:$B$822,2,0)</f>
        <v xml:space="preserve">ATM Oficina Yaque </v>
      </c>
      <c r="D27" s="15" t="s">
        <v>10</v>
      </c>
      <c r="E27" s="27">
        <v>3335903466</v>
      </c>
    </row>
    <row r="28" spans="1:5" ht="21" customHeight="1" x14ac:dyDescent="0.25">
      <c r="A28" s="22" t="str">
        <f>VLOOKUP(B28,'[1]LISTADO ATM'!$A$2:$C$822,3,0)</f>
        <v>NORTE</v>
      </c>
      <c r="B28" s="22">
        <v>142</v>
      </c>
      <c r="C28" s="22" t="str">
        <f>VLOOKUP(B28,'[1]LISTADO ATM'!$A$2:$B$822,2,0)</f>
        <v xml:space="preserve">ATM Centro de Caja Galerías Bonao </v>
      </c>
      <c r="D28" s="15" t="s">
        <v>10</v>
      </c>
      <c r="E28" s="27" t="s">
        <v>26</v>
      </c>
    </row>
    <row r="29" spans="1:5" ht="21" customHeight="1" x14ac:dyDescent="0.25">
      <c r="A29" s="22" t="str">
        <f>VLOOKUP(B29,'[1]LISTADO ATM'!$A$2:$C$822,3,0)</f>
        <v>DISTRITO NACIONAL</v>
      </c>
      <c r="B29" s="22">
        <v>721</v>
      </c>
      <c r="C29" s="22" t="str">
        <f>VLOOKUP(B29,'[1]LISTADO ATM'!$A$2:$B$822,2,0)</f>
        <v xml:space="preserve">ATM Oficina Charles de Gaulle II </v>
      </c>
      <c r="D29" s="15" t="s">
        <v>10</v>
      </c>
      <c r="E29" s="27" t="s">
        <v>27</v>
      </c>
    </row>
    <row r="30" spans="1:5" ht="21" customHeight="1" x14ac:dyDescent="0.25">
      <c r="A30" s="22" t="str">
        <f>VLOOKUP(B30,'[1]LISTADO ATM'!$A$2:$C$822,3,0)</f>
        <v>NORTE</v>
      </c>
      <c r="B30" s="22">
        <v>950</v>
      </c>
      <c r="C30" s="22" t="str">
        <f>VLOOKUP(B30,'[1]LISTADO ATM'!$A$2:$B$822,2,0)</f>
        <v xml:space="preserve">ATM Oficina Monterrico </v>
      </c>
      <c r="D30" s="15" t="s">
        <v>10</v>
      </c>
      <c r="E30" s="27" t="s">
        <v>28</v>
      </c>
    </row>
    <row r="31" spans="1:5" ht="21" customHeight="1" x14ac:dyDescent="0.25">
      <c r="A31" s="22" t="str">
        <f>VLOOKUP(B31,'[1]LISTADO ATM'!$A$2:$C$822,3,0)</f>
        <v>NORTE</v>
      </c>
      <c r="B31" s="22">
        <v>965</v>
      </c>
      <c r="C31" s="22" t="str">
        <f>VLOOKUP(B31,'[1]LISTADO ATM'!$A$2:$B$822,2,0)</f>
        <v xml:space="preserve">ATM S/M La Fuente FUN (Santiago) </v>
      </c>
      <c r="D31" s="15" t="s">
        <v>10</v>
      </c>
      <c r="E31" s="27" t="s">
        <v>29</v>
      </c>
    </row>
    <row r="32" spans="1:5" ht="21" customHeight="1" x14ac:dyDescent="0.25">
      <c r="A32" s="22" t="str">
        <f>VLOOKUP(B32,'[1]LISTADO ATM'!$A$2:$C$822,3,0)</f>
        <v>ESTE</v>
      </c>
      <c r="B32" s="22">
        <v>268</v>
      </c>
      <c r="C32" s="22" t="str">
        <f>VLOOKUP(B32,'[1]LISTADO ATM'!$A$2:$B$822,2,0)</f>
        <v xml:space="preserve">ATM Autobanco La Altagracia (Higuey) </v>
      </c>
      <c r="D32" s="15" t="s">
        <v>10</v>
      </c>
      <c r="E32" s="27" t="s">
        <v>30</v>
      </c>
    </row>
    <row r="33" spans="1:5" ht="21" customHeight="1" x14ac:dyDescent="0.25">
      <c r="A33" s="22" t="str">
        <f>VLOOKUP(B33,'[1]LISTADO ATM'!$A$2:$C$822,3,0)</f>
        <v>SUR</v>
      </c>
      <c r="B33" s="22">
        <v>403</v>
      </c>
      <c r="C33" s="22" t="str">
        <f>VLOOKUP(B33,'[1]LISTADO ATM'!$A$2:$B$822,2,0)</f>
        <v xml:space="preserve">ATM Oficina Vicente Noble </v>
      </c>
      <c r="D33" s="15" t="s">
        <v>10</v>
      </c>
      <c r="E33" s="27" t="s">
        <v>31</v>
      </c>
    </row>
    <row r="34" spans="1:5" ht="21" customHeight="1" x14ac:dyDescent="0.25">
      <c r="A34" s="22" t="str">
        <f>VLOOKUP(B34,'[1]LISTADO ATM'!$A$2:$C$822,3,0)</f>
        <v>DISTRITO NACIONAL</v>
      </c>
      <c r="B34" s="22">
        <v>325</v>
      </c>
      <c r="C34" s="22" t="str">
        <f>VLOOKUP(B34,'[1]LISTADO ATM'!$A$2:$B$822,2,0)</f>
        <v>ATM Casa Edwin</v>
      </c>
      <c r="D34" s="15" t="s">
        <v>10</v>
      </c>
      <c r="E34" s="27" t="s">
        <v>32</v>
      </c>
    </row>
    <row r="35" spans="1:5" ht="21" customHeight="1" x14ac:dyDescent="0.25">
      <c r="A35" s="22" t="str">
        <f>VLOOKUP(B35,'[1]LISTADO ATM'!$A$2:$C$822,3,0)</f>
        <v>NORTE</v>
      </c>
      <c r="B35" s="22">
        <v>119</v>
      </c>
      <c r="C35" s="22" t="str">
        <f>VLOOKUP(B35,'[1]LISTADO ATM'!$A$2:$B$822,2,0)</f>
        <v>ATM Oficina La Barranquita</v>
      </c>
      <c r="D35" s="15" t="s">
        <v>10</v>
      </c>
      <c r="E35" s="27" t="s">
        <v>33</v>
      </c>
    </row>
    <row r="36" spans="1:5" ht="21" customHeight="1" x14ac:dyDescent="0.25">
      <c r="A36" s="22" t="str">
        <f>VLOOKUP(B36,'[1]LISTADO ATM'!$A$2:$C$822,3,0)</f>
        <v>DISTRITO NACIONAL</v>
      </c>
      <c r="B36" s="22">
        <v>525</v>
      </c>
      <c r="C36" s="22" t="str">
        <f>VLOOKUP(B36,'[1]LISTADO ATM'!$A$2:$B$822,2,0)</f>
        <v>ATM S/M Bravo Las Americas</v>
      </c>
      <c r="D36" s="15" t="s">
        <v>10</v>
      </c>
      <c r="E36" s="27" t="s">
        <v>34</v>
      </c>
    </row>
    <row r="37" spans="1:5" ht="21" customHeight="1" x14ac:dyDescent="0.25">
      <c r="A37" s="22" t="str">
        <f>VLOOKUP(B37,'[1]LISTADO ATM'!$A$2:$C$822,3,0)</f>
        <v>ESTE</v>
      </c>
      <c r="B37" s="22">
        <v>842</v>
      </c>
      <c r="C37" s="22" t="str">
        <f>VLOOKUP(B37,'[1]LISTADO ATM'!$A$2:$B$822,2,0)</f>
        <v xml:space="preserve">ATM Plaza Orense II (La Romana) </v>
      </c>
      <c r="D37" s="15" t="s">
        <v>10</v>
      </c>
      <c r="E37" s="27" t="s">
        <v>35</v>
      </c>
    </row>
    <row r="38" spans="1:5" ht="21" customHeight="1" x14ac:dyDescent="0.25">
      <c r="A38" s="22" t="str">
        <f>VLOOKUP(B38,'[1]LISTADO ATM'!$A$2:$C$822,3,0)</f>
        <v>NORTE</v>
      </c>
      <c r="B38" s="22">
        <v>304</v>
      </c>
      <c r="C38" s="22" t="str">
        <f>VLOOKUP(B38,'[1]LISTADO ATM'!$A$2:$B$822,2,0)</f>
        <v xml:space="preserve">ATM Multicentro La Sirena Estrella Sadhala </v>
      </c>
      <c r="D38" s="15" t="s">
        <v>10</v>
      </c>
      <c r="E38" s="27" t="s">
        <v>36</v>
      </c>
    </row>
    <row r="39" spans="1:5" ht="21" customHeight="1" x14ac:dyDescent="0.25">
      <c r="A39" s="22" t="str">
        <f>VLOOKUP(B39,'[1]LISTADO ATM'!$A$2:$C$822,3,0)</f>
        <v>DISTRITO NACIONAL</v>
      </c>
      <c r="B39" s="22">
        <v>821</v>
      </c>
      <c r="C39" s="22" t="str">
        <f>VLOOKUP(B39,'[1]LISTADO ATM'!$A$2:$B$822,2,0)</f>
        <v xml:space="preserve">ATM S/M Bravo Churchill </v>
      </c>
      <c r="D39" s="15" t="s">
        <v>10</v>
      </c>
      <c r="E39" s="27" t="s">
        <v>37</v>
      </c>
    </row>
    <row r="40" spans="1:5" ht="21" customHeight="1" x14ac:dyDescent="0.25">
      <c r="A40" s="22" t="str">
        <f>VLOOKUP(B40,'[1]LISTADO ATM'!$A$2:$C$822,3,0)</f>
        <v>ESTE</v>
      </c>
      <c r="B40" s="22">
        <v>104</v>
      </c>
      <c r="C40" s="22" t="str">
        <f>VLOOKUP(B40,'[1]LISTADO ATM'!$A$2:$B$822,2,0)</f>
        <v xml:space="preserve">ATM Jumbo Higuey </v>
      </c>
      <c r="D40" s="15" t="s">
        <v>10</v>
      </c>
      <c r="E40" s="27" t="s">
        <v>38</v>
      </c>
    </row>
    <row r="41" spans="1:5" ht="21" customHeight="1" x14ac:dyDescent="0.25">
      <c r="A41" s="22" t="str">
        <f>VLOOKUP(B41,'[1]LISTADO ATM'!$A$2:$C$822,3,0)</f>
        <v>NORTE</v>
      </c>
      <c r="B41" s="22">
        <v>774</v>
      </c>
      <c r="C41" s="22" t="str">
        <f>VLOOKUP(B41,'[1]LISTADO ATM'!$A$2:$B$822,2,0)</f>
        <v xml:space="preserve">ATM Oficina Montecristi </v>
      </c>
      <c r="D41" s="15" t="s">
        <v>10</v>
      </c>
      <c r="E41" s="27" t="s">
        <v>39</v>
      </c>
    </row>
    <row r="42" spans="1:5" ht="21" customHeight="1" x14ac:dyDescent="0.25">
      <c r="A42" s="22" t="str">
        <f>VLOOKUP(B42,'[1]LISTADO ATM'!$A$2:$C$822,3,0)</f>
        <v>DISTRITO NACIONAL</v>
      </c>
      <c r="B42" s="22">
        <v>192</v>
      </c>
      <c r="C42" s="22" t="str">
        <f>VLOOKUP(B42,'[1]LISTADO ATM'!$A$2:$B$822,2,0)</f>
        <v xml:space="preserve">ATM Autobanco Luperón II </v>
      </c>
      <c r="D42" s="15" t="s">
        <v>10</v>
      </c>
      <c r="E42" s="27" t="s">
        <v>40</v>
      </c>
    </row>
    <row r="43" spans="1:5" ht="21" customHeight="1" x14ac:dyDescent="0.25">
      <c r="A43" s="22" t="str">
        <f>VLOOKUP(B43,'[1]LISTADO ATM'!$A$2:$C$822,3,0)</f>
        <v>SUR</v>
      </c>
      <c r="B43" s="22">
        <v>182</v>
      </c>
      <c r="C43" s="22" t="str">
        <f>VLOOKUP(B43,'[1]LISTADO ATM'!$A$2:$B$822,2,0)</f>
        <v xml:space="preserve">ATM Barahona Comb </v>
      </c>
      <c r="D43" s="15" t="s">
        <v>10</v>
      </c>
      <c r="E43" s="27">
        <v>3335903528</v>
      </c>
    </row>
    <row r="44" spans="1:5" ht="21" customHeight="1" x14ac:dyDescent="0.25">
      <c r="A44" s="22" t="str">
        <f>VLOOKUP(B44,'[1]LISTADO ATM'!$A$2:$C$822,3,0)</f>
        <v>SUR</v>
      </c>
      <c r="B44" s="22">
        <v>615</v>
      </c>
      <c r="C44" s="22" t="str">
        <f>VLOOKUP(B44,'[1]LISTADO ATM'!$A$2:$B$822,2,0)</f>
        <v xml:space="preserve">ATM Estación Sunix Cabral (Barahona) </v>
      </c>
      <c r="D44" s="15" t="s">
        <v>10</v>
      </c>
      <c r="E44" s="27" t="s">
        <v>41</v>
      </c>
    </row>
    <row r="45" spans="1:5" ht="21" customHeight="1" x14ac:dyDescent="0.25">
      <c r="A45" s="22" t="str">
        <f>VLOOKUP(B45,'[1]LISTADO ATM'!$A$2:$C$822,3,0)</f>
        <v>DISTRITO NACIONAL</v>
      </c>
      <c r="B45" s="22">
        <v>722</v>
      </c>
      <c r="C45" s="22" t="str">
        <f>VLOOKUP(B45,'[1]LISTADO ATM'!$A$2:$B$822,2,0)</f>
        <v xml:space="preserve">ATM Oficina Charles de Gaulle III </v>
      </c>
      <c r="D45" s="15" t="s">
        <v>10</v>
      </c>
      <c r="E45" s="27">
        <v>3335903560</v>
      </c>
    </row>
    <row r="46" spans="1:5" ht="21" customHeight="1" x14ac:dyDescent="0.25">
      <c r="A46" s="22" t="str">
        <f>VLOOKUP(B46,'[1]LISTADO ATM'!$A$2:$C$822,3,0)</f>
        <v>DISTRITO NACIONAL</v>
      </c>
      <c r="B46" s="22">
        <v>424</v>
      </c>
      <c r="C46" s="22" t="str">
        <f>VLOOKUP(B46,'[1]LISTADO ATM'!$A$2:$B$822,2,0)</f>
        <v xml:space="preserve">ATM UNP Jumbo Luperón I </v>
      </c>
      <c r="D46" s="15" t="s">
        <v>10</v>
      </c>
      <c r="E46" s="27" t="s">
        <v>42</v>
      </c>
    </row>
    <row r="47" spans="1:5" ht="21" customHeight="1" x14ac:dyDescent="0.25">
      <c r="A47" s="22" t="str">
        <f>VLOOKUP(B47,'[1]LISTADO ATM'!$A$2:$C$822,3,0)</f>
        <v>SUR</v>
      </c>
      <c r="B47" s="22">
        <v>767</v>
      </c>
      <c r="C47" s="22" t="str">
        <f>VLOOKUP(B47,'[1]LISTADO ATM'!$A$2:$B$822,2,0)</f>
        <v xml:space="preserve">ATM S/M Diverso (Azua) </v>
      </c>
      <c r="D47" s="15" t="s">
        <v>10</v>
      </c>
      <c r="E47" s="27" t="s">
        <v>43</v>
      </c>
    </row>
    <row r="48" spans="1:5" ht="21" customHeight="1" x14ac:dyDescent="0.25">
      <c r="A48" s="22" t="str">
        <f>VLOOKUP(B48,'[1]LISTADO ATM'!$A$2:$C$822,3,0)</f>
        <v>ESTE</v>
      </c>
      <c r="B48" s="22">
        <v>963</v>
      </c>
      <c r="C48" s="22" t="str">
        <f>VLOOKUP(B48,'[1]LISTADO ATM'!$A$2:$B$822,2,0)</f>
        <v xml:space="preserve">ATM Multiplaza La Romana </v>
      </c>
      <c r="D48" s="15" t="s">
        <v>10</v>
      </c>
      <c r="E48" s="27" t="s">
        <v>44</v>
      </c>
    </row>
    <row r="49" spans="1:5" ht="21" customHeight="1" x14ac:dyDescent="0.25">
      <c r="A49" s="22" t="str">
        <f>VLOOKUP(B49,'[1]LISTADO ATM'!$A$2:$C$822,3,0)</f>
        <v>SUR</v>
      </c>
      <c r="B49" s="22">
        <v>750</v>
      </c>
      <c r="C49" s="22" t="str">
        <f>VLOOKUP(B49,'[1]LISTADO ATM'!$A$2:$B$822,2,0)</f>
        <v xml:space="preserve">ATM UNP Duvergé </v>
      </c>
      <c r="D49" s="15" t="s">
        <v>10</v>
      </c>
      <c r="E49" s="27" t="s">
        <v>45</v>
      </c>
    </row>
    <row r="50" spans="1:5" ht="21" customHeight="1" x14ac:dyDescent="0.25">
      <c r="A50" s="22" t="str">
        <f>VLOOKUP(B50,'[1]LISTADO ATM'!$A$2:$C$822,3,0)</f>
        <v>ESTE</v>
      </c>
      <c r="B50" s="22">
        <v>660</v>
      </c>
      <c r="C50" s="22" t="str">
        <f>VLOOKUP(B50,'[1]LISTADO ATM'!$A$2:$B$822,2,0)</f>
        <v>ATM Oficina Romana Norte II</v>
      </c>
      <c r="D50" s="15" t="s">
        <v>10</v>
      </c>
      <c r="E50" s="27" t="s">
        <v>46</v>
      </c>
    </row>
    <row r="51" spans="1:5" ht="21" customHeight="1" x14ac:dyDescent="0.25">
      <c r="A51" s="22" t="str">
        <f>VLOOKUP(B51,'[1]LISTADO ATM'!$A$2:$C$822,3,0)</f>
        <v>DISTRITO NACIONAL</v>
      </c>
      <c r="B51" s="22">
        <v>516</v>
      </c>
      <c r="C51" s="22" t="str">
        <f>VLOOKUP(B51,'[1]LISTADO ATM'!$A$2:$B$822,2,0)</f>
        <v xml:space="preserve">ATM Oficina Gascue </v>
      </c>
      <c r="D51" s="15" t="s">
        <v>10</v>
      </c>
      <c r="E51" s="27" t="s">
        <v>47</v>
      </c>
    </row>
    <row r="52" spans="1:5" ht="21" customHeight="1" x14ac:dyDescent="0.25">
      <c r="A52" s="22" t="str">
        <f>VLOOKUP(B52,'[1]LISTADO ATM'!$A$2:$C$822,3,0)</f>
        <v>DISTRITO NACIONAL</v>
      </c>
      <c r="B52" s="22">
        <v>813</v>
      </c>
      <c r="C52" s="22" t="str">
        <f>VLOOKUP(B52,'[1]LISTADO ATM'!$A$2:$B$822,2,0)</f>
        <v>ATM Oficina Occidental Mall</v>
      </c>
      <c r="D52" s="15" t="s">
        <v>10</v>
      </c>
      <c r="E52" s="27" t="s">
        <v>48</v>
      </c>
    </row>
    <row r="53" spans="1:5" ht="21" customHeight="1" x14ac:dyDescent="0.25">
      <c r="A53" s="22" t="str">
        <f>VLOOKUP(B53,'[1]LISTADO ATM'!$A$2:$C$822,3,0)</f>
        <v>NORTE</v>
      </c>
      <c r="B53" s="22">
        <v>716</v>
      </c>
      <c r="C53" s="22" t="str">
        <f>VLOOKUP(B53,'[1]LISTADO ATM'!$A$2:$B$822,2,0)</f>
        <v xml:space="preserve">ATM Oficina Zona Franca (Santiago) </v>
      </c>
      <c r="D53" s="15" t="s">
        <v>10</v>
      </c>
      <c r="E53" s="27" t="s">
        <v>49</v>
      </c>
    </row>
    <row r="54" spans="1:5" ht="21" customHeight="1" x14ac:dyDescent="0.25">
      <c r="A54" s="22" t="str">
        <f>VLOOKUP(B54,'[1]LISTADO ATM'!$A$2:$C$822,3,0)</f>
        <v>DISTRITO NACIONAL</v>
      </c>
      <c r="B54" s="22">
        <v>563</v>
      </c>
      <c r="C54" s="22" t="str">
        <f>VLOOKUP(B54,'[1]LISTADO ATM'!$A$2:$B$822,2,0)</f>
        <v xml:space="preserve">ATM Base Aérea San Isidro </v>
      </c>
      <c r="D54" s="15" t="s">
        <v>10</v>
      </c>
      <c r="E54" s="27">
        <v>3335903577</v>
      </c>
    </row>
    <row r="55" spans="1:5" ht="21" customHeight="1" x14ac:dyDescent="0.25">
      <c r="A55" s="22" t="str">
        <f>VLOOKUP(B55,'[1]LISTADO ATM'!$A$2:$C$822,3,0)</f>
        <v>NORTE</v>
      </c>
      <c r="B55" s="22">
        <v>157</v>
      </c>
      <c r="C55" s="22" t="str">
        <f>VLOOKUP(B55,'[1]LISTADO ATM'!$A$2:$B$822,2,0)</f>
        <v xml:space="preserve">ATM Oficina Samaná </v>
      </c>
      <c r="D55" s="15" t="s">
        <v>10</v>
      </c>
      <c r="E55" s="27" t="s">
        <v>50</v>
      </c>
    </row>
    <row r="56" spans="1:5" ht="21" customHeight="1" x14ac:dyDescent="0.25">
      <c r="A56" s="22" t="str">
        <f>VLOOKUP(B56,'[1]LISTADO ATM'!$A$2:$C$822,3,0)</f>
        <v>DISTRITO NACIONAL</v>
      </c>
      <c r="B56" s="22">
        <v>85</v>
      </c>
      <c r="C56" s="22" t="str">
        <f>VLOOKUP(B56,'[1]LISTADO ATM'!$A$2:$B$822,2,0)</f>
        <v xml:space="preserve">ATM Oficina San Isidro (Fuerza Aérea) </v>
      </c>
      <c r="D56" s="15" t="s">
        <v>10</v>
      </c>
      <c r="E56" s="27" t="s">
        <v>51</v>
      </c>
    </row>
    <row r="57" spans="1:5" ht="21" customHeight="1" x14ac:dyDescent="0.25">
      <c r="A57" s="22" t="str">
        <f>VLOOKUP(B57,'[1]LISTADO ATM'!$A$2:$C$822,3,0)</f>
        <v>NORTE</v>
      </c>
      <c r="B57" s="22">
        <v>396</v>
      </c>
      <c r="C57" s="22" t="str">
        <f>VLOOKUP(B57,'[1]LISTADO ATM'!$A$2:$B$822,2,0)</f>
        <v xml:space="preserve">ATM Oficina Plaza Ulloa (La Fuente) </v>
      </c>
      <c r="D57" s="15" t="s">
        <v>10</v>
      </c>
      <c r="E57" s="27" t="s">
        <v>52</v>
      </c>
    </row>
    <row r="58" spans="1:5" ht="21" customHeight="1" x14ac:dyDescent="0.25">
      <c r="A58" s="22" t="str">
        <f>VLOOKUP(B58,'[1]LISTADO ATM'!$A$2:$C$822,3,0)</f>
        <v>ESTE</v>
      </c>
      <c r="B58" s="22">
        <v>609</v>
      </c>
      <c r="C58" s="22" t="str">
        <f>VLOOKUP(B58,'[1]LISTADO ATM'!$A$2:$B$822,2,0)</f>
        <v xml:space="preserve">ATM S/M Jumbo (San Pedro) </v>
      </c>
      <c r="D58" s="15" t="s">
        <v>10</v>
      </c>
      <c r="E58" s="27" t="s">
        <v>53</v>
      </c>
    </row>
    <row r="59" spans="1:5" ht="21" customHeight="1" x14ac:dyDescent="0.25">
      <c r="A59" s="22" t="str">
        <f>VLOOKUP(B59,'[1]LISTADO ATM'!$A$2:$C$822,3,0)</f>
        <v>ESTE</v>
      </c>
      <c r="B59" s="22">
        <v>742</v>
      </c>
      <c r="C59" s="22" t="str">
        <f>VLOOKUP(B59,'[1]LISTADO ATM'!$A$2:$B$822,2,0)</f>
        <v xml:space="preserve">ATM Oficina Plaza del Rey (La Romana) </v>
      </c>
      <c r="D59" s="15" t="s">
        <v>10</v>
      </c>
      <c r="E59" s="27" t="s">
        <v>54</v>
      </c>
    </row>
    <row r="60" spans="1:5" ht="21" customHeight="1" x14ac:dyDescent="0.25">
      <c r="A60" s="22" t="str">
        <f>VLOOKUP(B60,'[1]LISTADO ATM'!$A$2:$C$822,3,0)</f>
        <v>SUR</v>
      </c>
      <c r="B60" s="22">
        <v>733</v>
      </c>
      <c r="C60" s="22" t="str">
        <f>VLOOKUP(B60,'[1]LISTADO ATM'!$A$2:$B$822,2,0)</f>
        <v xml:space="preserve">ATM Zona Franca Perdenales </v>
      </c>
      <c r="D60" s="15" t="s">
        <v>10</v>
      </c>
      <c r="E60" s="27" t="s">
        <v>55</v>
      </c>
    </row>
    <row r="61" spans="1:5" ht="21" customHeight="1" x14ac:dyDescent="0.25">
      <c r="A61" s="22" t="str">
        <f>VLOOKUP(B61,'[1]LISTADO ATM'!$A$2:$C$822,3,0)</f>
        <v>NORTE</v>
      </c>
      <c r="B61" s="22">
        <v>747</v>
      </c>
      <c r="C61" s="22" t="str">
        <f>VLOOKUP(B61,'[1]LISTADO ATM'!$A$2:$B$822,2,0)</f>
        <v xml:space="preserve">ATM Club BR (Santiago) </v>
      </c>
      <c r="D61" s="15" t="s">
        <v>10</v>
      </c>
      <c r="E61" s="27" t="s">
        <v>56</v>
      </c>
    </row>
    <row r="62" spans="1:5" ht="21" customHeight="1" x14ac:dyDescent="0.25">
      <c r="A62" s="22" t="str">
        <f>VLOOKUP(B62,'[1]LISTADO ATM'!$A$2:$C$822,3,0)</f>
        <v>ESTE</v>
      </c>
      <c r="B62" s="22">
        <v>613</v>
      </c>
      <c r="C62" s="22" t="str">
        <f>VLOOKUP(B62,'[1]LISTADO ATM'!$A$2:$B$822,2,0)</f>
        <v xml:space="preserve">ATM Almacenes Zaglul (La Altagracia) </v>
      </c>
      <c r="D62" s="15" t="s">
        <v>10</v>
      </c>
      <c r="E62" s="27" t="s">
        <v>57</v>
      </c>
    </row>
    <row r="63" spans="1:5" ht="21" customHeight="1" x14ac:dyDescent="0.25">
      <c r="A63" s="22" t="str">
        <f>VLOOKUP(B63,'[1]LISTADO ATM'!$A$2:$C$822,3,0)</f>
        <v>NORTE</v>
      </c>
      <c r="B63" s="22">
        <v>154</v>
      </c>
      <c r="C63" s="22" t="str">
        <f>VLOOKUP(B63,'[1]LISTADO ATM'!$A$2:$B$822,2,0)</f>
        <v xml:space="preserve">ATM Oficina Sánchez </v>
      </c>
      <c r="D63" s="15" t="s">
        <v>10</v>
      </c>
      <c r="E63" s="27" t="s">
        <v>58</v>
      </c>
    </row>
    <row r="64" spans="1:5" ht="21" customHeight="1" x14ac:dyDescent="0.25">
      <c r="A64" s="22" t="str">
        <f>VLOOKUP(B64,'[1]LISTADO ATM'!$A$2:$C$822,3,0)</f>
        <v>DISTRITO NACIONAL</v>
      </c>
      <c r="B64" s="22">
        <v>425</v>
      </c>
      <c r="C64" s="22" t="str">
        <f>VLOOKUP(B64,'[1]LISTADO ATM'!$A$2:$B$822,2,0)</f>
        <v xml:space="preserve">ATM UNP Jumbo Luperón II </v>
      </c>
      <c r="D64" s="15" t="s">
        <v>10</v>
      </c>
      <c r="E64" s="27" t="s">
        <v>59</v>
      </c>
    </row>
    <row r="65" spans="1:5" ht="21" customHeight="1" x14ac:dyDescent="0.25">
      <c r="A65" s="22" t="str">
        <f>VLOOKUP(B65,'[1]LISTADO ATM'!$A$2:$C$822,3,0)</f>
        <v>NORTE</v>
      </c>
      <c r="B65" s="22">
        <v>712</v>
      </c>
      <c r="C65" s="22" t="str">
        <f>VLOOKUP(B65,'[1]LISTADO ATM'!$A$2:$B$822,2,0)</f>
        <v xml:space="preserve">ATM Oficina Imbert </v>
      </c>
      <c r="D65" s="15" t="s">
        <v>10</v>
      </c>
      <c r="E65" s="27" t="s">
        <v>60</v>
      </c>
    </row>
    <row r="66" spans="1:5" ht="21" customHeight="1" x14ac:dyDescent="0.25">
      <c r="A66" s="22" t="str">
        <f>VLOOKUP(B66,'[1]LISTADO ATM'!$A$2:$C$822,3,0)</f>
        <v>ESTE</v>
      </c>
      <c r="B66" s="22">
        <v>612</v>
      </c>
      <c r="C66" s="22" t="str">
        <f>VLOOKUP(B66,'[1]LISTADO ATM'!$A$2:$B$822,2,0)</f>
        <v xml:space="preserve">ATM Plaza Orense (La Romana) </v>
      </c>
      <c r="D66" s="15" t="s">
        <v>10</v>
      </c>
      <c r="E66" s="27" t="s">
        <v>61</v>
      </c>
    </row>
    <row r="67" spans="1:5" ht="21" customHeight="1" x14ac:dyDescent="0.25">
      <c r="A67" s="22" t="str">
        <f>VLOOKUP(B67,'[1]LISTADO ATM'!$A$2:$C$822,3,0)</f>
        <v>DISTRITO NACIONAL</v>
      </c>
      <c r="B67" s="22">
        <v>139</v>
      </c>
      <c r="C67" s="22" t="str">
        <f>VLOOKUP(B67,'[1]LISTADO ATM'!$A$2:$B$822,2,0)</f>
        <v xml:space="preserve">ATM Oficina Plaza Lama Zona Oriental I </v>
      </c>
      <c r="D67" s="15" t="s">
        <v>10</v>
      </c>
      <c r="E67" s="27" t="s">
        <v>62</v>
      </c>
    </row>
    <row r="68" spans="1:5" ht="21" customHeight="1" x14ac:dyDescent="0.25">
      <c r="A68" s="22" t="str">
        <f>VLOOKUP(B68,'[1]LISTADO ATM'!$A$2:$C$822,3,0)</f>
        <v>DISTRITO NACIONAL</v>
      </c>
      <c r="B68" s="22">
        <v>406</v>
      </c>
      <c r="C68" s="22" t="str">
        <f>VLOOKUP(B68,'[1]LISTADO ATM'!$A$2:$B$822,2,0)</f>
        <v xml:space="preserve">ATM UNP Plaza Lama Máximo Gómez </v>
      </c>
      <c r="D68" s="15" t="s">
        <v>10</v>
      </c>
      <c r="E68" s="27" t="s">
        <v>63</v>
      </c>
    </row>
    <row r="69" spans="1:5" ht="21" customHeight="1" x14ac:dyDescent="0.25">
      <c r="A69" s="22" t="str">
        <f>VLOOKUP(B69,'[1]LISTADO ATM'!$A$2:$C$822,3,0)</f>
        <v>ESTE</v>
      </c>
      <c r="B69" s="22">
        <v>912</v>
      </c>
      <c r="C69" s="22" t="str">
        <f>VLOOKUP(B69,'[1]LISTADO ATM'!$A$2:$B$822,2,0)</f>
        <v xml:space="preserve">ATM Oficina San Pedro II </v>
      </c>
      <c r="D69" s="15" t="s">
        <v>10</v>
      </c>
      <c r="E69" s="27" t="s">
        <v>64</v>
      </c>
    </row>
    <row r="70" spans="1:5" ht="21" customHeight="1" x14ac:dyDescent="0.25">
      <c r="A70" s="22" t="str">
        <f>VLOOKUP(B70,'[1]LISTADO ATM'!$A$2:$C$822,3,0)</f>
        <v>ESTE</v>
      </c>
      <c r="B70" s="22">
        <v>117</v>
      </c>
      <c r="C70" s="22" t="str">
        <f>VLOOKUP(B70,'[1]LISTADO ATM'!$A$2:$B$822,2,0)</f>
        <v xml:space="preserve">ATM Oficina El Seybo </v>
      </c>
      <c r="D70" s="15" t="s">
        <v>10</v>
      </c>
      <c r="E70" s="27" t="s">
        <v>65</v>
      </c>
    </row>
    <row r="71" spans="1:5" ht="21" customHeight="1" x14ac:dyDescent="0.25">
      <c r="A71" s="22" t="str">
        <f>VLOOKUP(B71,'[1]LISTADO ATM'!$A$2:$C$822,3,0)</f>
        <v>NORTE</v>
      </c>
      <c r="B71" s="22">
        <v>632</v>
      </c>
      <c r="C71" s="22" t="str">
        <f>VLOOKUP(B71,'[1]LISTADO ATM'!$A$2:$B$822,2,0)</f>
        <v xml:space="preserve">ATM Autobanco Gurabo </v>
      </c>
      <c r="D71" s="15" t="s">
        <v>10</v>
      </c>
      <c r="E71" s="27" t="s">
        <v>66</v>
      </c>
    </row>
    <row r="72" spans="1:5" ht="21" customHeight="1" x14ac:dyDescent="0.25">
      <c r="A72" s="22" t="str">
        <f>VLOOKUP(B72,'[1]LISTADO ATM'!$A$2:$C$822,3,0)</f>
        <v>SUR</v>
      </c>
      <c r="B72" s="22">
        <v>783</v>
      </c>
      <c r="C72" s="22" t="str">
        <f>VLOOKUP(B72,'[1]LISTADO ATM'!$A$2:$B$822,2,0)</f>
        <v xml:space="preserve">ATM Autobanco Alfa y Omega (Barahona) </v>
      </c>
      <c r="D72" s="15" t="s">
        <v>10</v>
      </c>
      <c r="E72" s="27" t="s">
        <v>67</v>
      </c>
    </row>
    <row r="73" spans="1:5" ht="21" customHeight="1" x14ac:dyDescent="0.25">
      <c r="A73" s="22" t="str">
        <f>VLOOKUP(B73,'[1]LISTADO ATM'!$A$2:$C$822,3,0)</f>
        <v>DISTRITO NACIONAL</v>
      </c>
      <c r="B73" s="22">
        <v>884</v>
      </c>
      <c r="C73" s="22" t="str">
        <f>VLOOKUP(B73,'[1]LISTADO ATM'!$A$2:$B$822,2,0)</f>
        <v xml:space="preserve">ATM UNP Olé Sabana Perdida </v>
      </c>
      <c r="D73" s="15" t="s">
        <v>10</v>
      </c>
      <c r="E73" s="27" t="s">
        <v>68</v>
      </c>
    </row>
    <row r="74" spans="1:5" ht="21" customHeight="1" x14ac:dyDescent="0.25">
      <c r="A74" s="22" t="str">
        <f>VLOOKUP(B74,'[1]LISTADO ATM'!$A$2:$C$822,3,0)</f>
        <v>ESTE</v>
      </c>
      <c r="B74" s="22">
        <v>219</v>
      </c>
      <c r="C74" s="22" t="str">
        <f>VLOOKUP(B74,'[1]LISTADO ATM'!$A$2:$B$822,2,0)</f>
        <v xml:space="preserve">ATM Oficina La Altagracia (Higuey) </v>
      </c>
      <c r="D74" s="15" t="s">
        <v>10</v>
      </c>
      <c r="E74" s="27" t="s">
        <v>69</v>
      </c>
    </row>
    <row r="75" spans="1:5" ht="21" customHeight="1" x14ac:dyDescent="0.25">
      <c r="A75" s="22" t="str">
        <f>VLOOKUP(B75,'[1]LISTADO ATM'!$A$2:$C$822,3,0)</f>
        <v>NORTE</v>
      </c>
      <c r="B75" s="22">
        <v>88</v>
      </c>
      <c r="C75" s="22" t="str">
        <f>VLOOKUP(B75,'[1]LISTADO ATM'!$A$2:$B$822,2,0)</f>
        <v xml:space="preserve">ATM S/M La Fuente (Santiago) </v>
      </c>
      <c r="D75" s="15" t="s">
        <v>10</v>
      </c>
      <c r="E75" s="27" t="s">
        <v>70</v>
      </c>
    </row>
    <row r="76" spans="1:5" ht="21" customHeight="1" x14ac:dyDescent="0.25">
      <c r="A76" s="22" t="str">
        <f>VLOOKUP(B76,'[1]LISTADO ATM'!$A$2:$C$822,3,0)</f>
        <v>NORTE</v>
      </c>
      <c r="B76" s="22">
        <v>151</v>
      </c>
      <c r="C76" s="22" t="str">
        <f>VLOOKUP(B76,'[1]LISTADO ATM'!$A$2:$B$822,2,0)</f>
        <v xml:space="preserve">ATM Oficina Nagua </v>
      </c>
      <c r="D76" s="15" t="s">
        <v>10</v>
      </c>
      <c r="E76" s="27" t="s">
        <v>71</v>
      </c>
    </row>
    <row r="77" spans="1:5" ht="21" customHeight="1" x14ac:dyDescent="0.25">
      <c r="A77" s="22" t="str">
        <f>VLOOKUP(B77,'[1]LISTADO ATM'!$A$2:$C$822,3,0)</f>
        <v>NORTE</v>
      </c>
      <c r="B77" s="22">
        <v>256</v>
      </c>
      <c r="C77" s="22" t="str">
        <f>VLOOKUP(B77,'[1]LISTADO ATM'!$A$2:$B$822,2,0)</f>
        <v xml:space="preserve">ATM Oficina Licey Al Medio </v>
      </c>
      <c r="D77" s="15" t="s">
        <v>10</v>
      </c>
      <c r="E77" s="27" t="s">
        <v>72</v>
      </c>
    </row>
    <row r="78" spans="1:5" ht="21" customHeight="1" x14ac:dyDescent="0.25">
      <c r="A78" s="22" t="str">
        <f>VLOOKUP(B78,'[1]LISTADO ATM'!$A$2:$C$822,3,0)</f>
        <v>NORTE</v>
      </c>
      <c r="B78" s="22">
        <v>373</v>
      </c>
      <c r="C78" s="22" t="str">
        <f>VLOOKUP(B78,'[1]LISTADO ATM'!$A$2:$B$822,2,0)</f>
        <v>S/M Tangui Nagua</v>
      </c>
      <c r="D78" s="15" t="s">
        <v>10</v>
      </c>
      <c r="E78" s="27" t="s">
        <v>73</v>
      </c>
    </row>
    <row r="79" spans="1:5" ht="21" customHeight="1" x14ac:dyDescent="0.25">
      <c r="A79" s="22" t="str">
        <f>VLOOKUP(B79,'[1]LISTADO ATM'!$A$2:$C$822,3,0)</f>
        <v>SUR</v>
      </c>
      <c r="B79" s="22">
        <v>766</v>
      </c>
      <c r="C79" s="22" t="str">
        <f>VLOOKUP(B79,'[1]LISTADO ATM'!$A$2:$B$822,2,0)</f>
        <v xml:space="preserve">ATM Oficina Azua II </v>
      </c>
      <c r="D79" s="15" t="s">
        <v>10</v>
      </c>
      <c r="E79" s="27" t="s">
        <v>74</v>
      </c>
    </row>
    <row r="80" spans="1:5" ht="21" customHeight="1" x14ac:dyDescent="0.25">
      <c r="A80" s="22" t="str">
        <f>VLOOKUP(B80,'[1]LISTADO ATM'!$A$2:$C$822,3,0)</f>
        <v>ESTE</v>
      </c>
      <c r="B80" s="22">
        <v>776</v>
      </c>
      <c r="C80" s="22" t="str">
        <f>VLOOKUP(B80,'[1]LISTADO ATM'!$A$2:$B$822,2,0)</f>
        <v xml:space="preserve">ATM Oficina Monte Plata </v>
      </c>
      <c r="D80" s="15" t="s">
        <v>10</v>
      </c>
      <c r="E80" s="27" t="s">
        <v>75</v>
      </c>
    </row>
    <row r="81" spans="1:5" ht="21" customHeight="1" x14ac:dyDescent="0.25">
      <c r="A81" s="22" t="str">
        <f>VLOOKUP(B81,'[1]LISTADO ATM'!$A$2:$C$822,3,0)</f>
        <v>ESTE</v>
      </c>
      <c r="B81" s="22">
        <v>158</v>
      </c>
      <c r="C81" s="22" t="str">
        <f>VLOOKUP(B81,'[1]LISTADO ATM'!$A$2:$B$822,2,0)</f>
        <v xml:space="preserve">ATM Oficina Romana Norte </v>
      </c>
      <c r="D81" s="15" t="s">
        <v>10</v>
      </c>
      <c r="E81" s="27" t="s">
        <v>76</v>
      </c>
    </row>
    <row r="82" spans="1:5" ht="21" customHeight="1" x14ac:dyDescent="0.25">
      <c r="A82" s="22" t="str">
        <f>VLOOKUP(B82,'[1]LISTADO ATM'!$A$2:$C$822,3,0)</f>
        <v>SUR</v>
      </c>
      <c r="B82" s="22">
        <v>891</v>
      </c>
      <c r="C82" s="22" t="str">
        <f>VLOOKUP(B82,'[1]LISTADO ATM'!$A$2:$B$822,2,0)</f>
        <v xml:space="preserve">ATM Estación Texaco (Barahona) </v>
      </c>
      <c r="D82" s="15" t="s">
        <v>10</v>
      </c>
      <c r="E82" s="27" t="s">
        <v>77</v>
      </c>
    </row>
    <row r="83" spans="1:5" ht="21" customHeight="1" x14ac:dyDescent="0.25">
      <c r="A83" s="22" t="str">
        <f>VLOOKUP(B83,'[1]LISTADO ATM'!$A$2:$C$822,3,0)</f>
        <v>DISTRITO NACIONAL</v>
      </c>
      <c r="B83" s="22">
        <v>493</v>
      </c>
      <c r="C83" s="22" t="str">
        <f>VLOOKUP(B83,'[1]LISTADO ATM'!$A$2:$B$822,2,0)</f>
        <v xml:space="preserve">ATM Oficina Haina Occidental II </v>
      </c>
      <c r="D83" s="15" t="s">
        <v>10</v>
      </c>
      <c r="E83" s="27" t="s">
        <v>78</v>
      </c>
    </row>
    <row r="84" spans="1:5" ht="21" customHeight="1" x14ac:dyDescent="0.25">
      <c r="A84" s="22" t="e">
        <f>VLOOKUP(B84,'[1]LISTADO ATM'!$A$2:$C$822,3,0)</f>
        <v>#N/A</v>
      </c>
      <c r="B84" s="22"/>
      <c r="C84" s="22" t="e">
        <f>VLOOKUP(B84,'[1]LISTADO ATM'!$A$2:$B$822,2,0)</f>
        <v>#N/A</v>
      </c>
      <c r="D84" s="15" t="s">
        <v>10</v>
      </c>
      <c r="E84" s="27"/>
    </row>
    <row r="85" spans="1:5" ht="18.75" thickBot="1" x14ac:dyDescent="0.3">
      <c r="A85" s="26"/>
      <c r="B85" s="37">
        <f>COUNT(B19:B84)</f>
        <v>65</v>
      </c>
      <c r="C85" s="14"/>
      <c r="D85" s="14"/>
      <c r="E85" s="14"/>
    </row>
    <row r="86" spans="1:5" ht="15.75" thickBot="1" x14ac:dyDescent="0.3">
      <c r="B86" s="5"/>
      <c r="E86" s="5"/>
    </row>
    <row r="87" spans="1:5" ht="18.75" thickBot="1" x14ac:dyDescent="0.3">
      <c r="A87" s="42" t="s">
        <v>20</v>
      </c>
      <c r="B87" s="43"/>
      <c r="C87" s="43"/>
      <c r="D87" s="43"/>
      <c r="E87" s="44"/>
    </row>
    <row r="88" spans="1:5" ht="18" x14ac:dyDescent="0.25">
      <c r="A88" s="2" t="s">
        <v>5</v>
      </c>
      <c r="B88" s="2" t="s">
        <v>6</v>
      </c>
      <c r="C88" s="2" t="s">
        <v>7</v>
      </c>
      <c r="D88" s="2" t="s">
        <v>8</v>
      </c>
      <c r="E88" s="2" t="s">
        <v>9</v>
      </c>
    </row>
    <row r="89" spans="1:5" ht="18" x14ac:dyDescent="0.25">
      <c r="A89" s="19" t="str">
        <f>VLOOKUP(B89,'[1]LISTADO ATM'!$A$2:$C$822,3,0)</f>
        <v>DISTRITO NACIONAL</v>
      </c>
      <c r="B89" s="22">
        <v>678</v>
      </c>
      <c r="C89" s="25" t="str">
        <f>VLOOKUP(B89,'[1]LISTADO ATM'!$A$2:$B$822,2,0)</f>
        <v>ATM Eco Petroleo San Isidro</v>
      </c>
      <c r="D89" s="22" t="s">
        <v>18</v>
      </c>
      <c r="E89" s="36">
        <v>3335903094</v>
      </c>
    </row>
    <row r="90" spans="1:5" ht="18" x14ac:dyDescent="0.25">
      <c r="A90" s="19" t="str">
        <f>VLOOKUP(B90,'[1]LISTADO ATM'!$A$2:$C$822,3,0)</f>
        <v>DISTRITO NACIONAL</v>
      </c>
      <c r="B90" s="22">
        <v>43</v>
      </c>
      <c r="C90" s="25" t="str">
        <f>VLOOKUP(B90,'[1]LISTADO ATM'!$A$2:$B$822,2,0)</f>
        <v xml:space="preserve">ATM Zona Franca San Isidro </v>
      </c>
      <c r="D90" s="22" t="s">
        <v>18</v>
      </c>
      <c r="E90" s="36">
        <v>3335903097</v>
      </c>
    </row>
    <row r="91" spans="1:5" ht="18" x14ac:dyDescent="0.25">
      <c r="A91" s="19" t="str">
        <f>VLOOKUP(B91,'[1]LISTADO ATM'!$A$2:$C$822,3,0)</f>
        <v>DISTRITO NACIONAL</v>
      </c>
      <c r="B91" s="22">
        <v>755</v>
      </c>
      <c r="C91" s="25" t="str">
        <f>VLOOKUP(B91,'[1]LISTADO ATM'!$A$2:$B$822,2,0)</f>
        <v xml:space="preserve">ATM Oficina Galería del Este (Plaza) </v>
      </c>
      <c r="D91" s="22" t="s">
        <v>18</v>
      </c>
      <c r="E91" s="36">
        <v>3335903143</v>
      </c>
    </row>
    <row r="92" spans="1:5" ht="18" x14ac:dyDescent="0.25">
      <c r="A92" s="19" t="str">
        <f>VLOOKUP(B92,'[1]LISTADO ATM'!$A$2:$C$822,3,0)</f>
        <v>DISTRITO NACIONAL</v>
      </c>
      <c r="B92" s="22">
        <v>719</v>
      </c>
      <c r="C92" s="25" t="str">
        <f>VLOOKUP(B92,'[1]LISTADO ATM'!$A$2:$B$822,2,0)</f>
        <v xml:space="preserve">ATM Ayuntamiento Municipal San Luís </v>
      </c>
      <c r="D92" s="22" t="s">
        <v>18</v>
      </c>
      <c r="E92" s="36">
        <v>3335903151</v>
      </c>
    </row>
    <row r="93" spans="1:5" ht="18" x14ac:dyDescent="0.25">
      <c r="A93" s="19" t="str">
        <f>VLOOKUP(B93,'[1]LISTADO ATM'!$A$2:$C$822,3,0)</f>
        <v>DISTRITO NACIONAL</v>
      </c>
      <c r="B93" s="22">
        <v>125</v>
      </c>
      <c r="C93" s="25" t="str">
        <f>VLOOKUP(B93,'[1]LISTADO ATM'!$A$2:$B$822,2,0)</f>
        <v xml:space="preserve">ATM Dirección General de Aduanas II </v>
      </c>
      <c r="D93" s="22" t="s">
        <v>18</v>
      </c>
      <c r="E93" s="36">
        <v>3335903185</v>
      </c>
    </row>
    <row r="94" spans="1:5" ht="18" x14ac:dyDescent="0.25">
      <c r="A94" s="19" t="str">
        <f>VLOOKUP(B94,'[1]LISTADO ATM'!$A$2:$C$822,3,0)</f>
        <v>DISTRITO NACIONAL</v>
      </c>
      <c r="B94" s="22">
        <v>224</v>
      </c>
      <c r="C94" s="25" t="str">
        <f>VLOOKUP(B94,'[1]LISTADO ATM'!$A$2:$B$822,2,0)</f>
        <v xml:space="preserve">ATM S/M Nacional El Millón (Núñez de Cáceres) </v>
      </c>
      <c r="D94" s="22" t="s">
        <v>18</v>
      </c>
      <c r="E94" s="36">
        <v>3335903328</v>
      </c>
    </row>
    <row r="95" spans="1:5" ht="21" customHeight="1" x14ac:dyDescent="0.25">
      <c r="A95" s="19" t="str">
        <f>VLOOKUP(B95,'[1]LISTADO ATM'!$A$2:$C$822,3,0)</f>
        <v>DISTRITO NACIONAL</v>
      </c>
      <c r="B95" s="22">
        <v>676</v>
      </c>
      <c r="C95" s="25" t="str">
        <f>VLOOKUP(B95,'[1]LISTADO ATM'!$A$2:$B$822,2,0)</f>
        <v>ATM S/M Bravo Colina Del Oeste</v>
      </c>
      <c r="D95" s="22" t="s">
        <v>18</v>
      </c>
      <c r="E95" s="36">
        <v>3335903400</v>
      </c>
    </row>
    <row r="96" spans="1:5" ht="21" customHeight="1" x14ac:dyDescent="0.25">
      <c r="A96" s="19" t="str">
        <f>VLOOKUP(B96,'[1]LISTADO ATM'!$A$2:$C$822,3,0)</f>
        <v>ESTE</v>
      </c>
      <c r="B96" s="22">
        <v>385</v>
      </c>
      <c r="C96" s="25" t="str">
        <f>VLOOKUP(B96,'[1]LISTADO ATM'!$A$2:$B$822,2,0)</f>
        <v xml:space="preserve">ATM Plaza Verón I </v>
      </c>
      <c r="D96" s="22" t="s">
        <v>18</v>
      </c>
      <c r="E96" s="36" t="s">
        <v>79</v>
      </c>
    </row>
    <row r="97" spans="1:5" ht="21" customHeight="1" x14ac:dyDescent="0.25">
      <c r="A97" s="19" t="str">
        <f>VLOOKUP(B97,'[1]LISTADO ATM'!$A$2:$C$822,3,0)</f>
        <v>NORTE</v>
      </c>
      <c r="B97" s="22">
        <v>292</v>
      </c>
      <c r="C97" s="25" t="str">
        <f>VLOOKUP(B97,'[1]LISTADO ATM'!$A$2:$B$822,2,0)</f>
        <v xml:space="preserve">ATM UNP Castañuelas (Montecristi) </v>
      </c>
      <c r="D97" s="22" t="s">
        <v>18</v>
      </c>
      <c r="E97" s="36" t="s">
        <v>80</v>
      </c>
    </row>
    <row r="98" spans="1:5" ht="21" customHeight="1" x14ac:dyDescent="0.25">
      <c r="A98" s="19" t="str">
        <f>VLOOKUP(B98,'[1]LISTADO ATM'!$A$2:$C$822,3,0)</f>
        <v>DISTRITO NACIONAL</v>
      </c>
      <c r="B98" s="22">
        <v>911</v>
      </c>
      <c r="C98" s="25" t="str">
        <f>VLOOKUP(B98,'[1]LISTADO ATM'!$A$2:$B$822,2,0)</f>
        <v xml:space="preserve">ATM Oficina Venezuela II </v>
      </c>
      <c r="D98" s="22" t="s">
        <v>18</v>
      </c>
      <c r="E98" s="36" t="s">
        <v>81</v>
      </c>
    </row>
    <row r="99" spans="1:5" ht="21" customHeight="1" x14ac:dyDescent="0.25">
      <c r="A99" s="19" t="str">
        <f>VLOOKUP(B99,'[1]LISTADO ATM'!$A$2:$C$822,3,0)</f>
        <v>SUR</v>
      </c>
      <c r="B99" s="22">
        <v>995</v>
      </c>
      <c r="C99" s="25" t="str">
        <f>VLOOKUP(B99,'[1]LISTADO ATM'!$A$2:$B$822,2,0)</f>
        <v xml:space="preserve">ATM Oficina San Cristobal III (Lobby) </v>
      </c>
      <c r="D99" s="22" t="s">
        <v>18</v>
      </c>
      <c r="E99" s="36" t="s">
        <v>82</v>
      </c>
    </row>
    <row r="100" spans="1:5" ht="21" customHeight="1" x14ac:dyDescent="0.25">
      <c r="A100" s="19" t="str">
        <f>VLOOKUP(B100,'[1]LISTADO ATM'!$A$2:$C$822,3,0)</f>
        <v>DISTRITO NACIONAL</v>
      </c>
      <c r="B100" s="22">
        <v>957</v>
      </c>
      <c r="C100" s="25" t="str">
        <f>VLOOKUP(B100,'[1]LISTADO ATM'!$A$2:$B$822,2,0)</f>
        <v xml:space="preserve">ATM Oficina Venezuela </v>
      </c>
      <c r="D100" s="22" t="s">
        <v>18</v>
      </c>
      <c r="E100" s="36" t="s">
        <v>83</v>
      </c>
    </row>
    <row r="101" spans="1:5" ht="21" customHeight="1" x14ac:dyDescent="0.25">
      <c r="A101" s="19" t="str">
        <f>VLOOKUP(B101,'[1]LISTADO ATM'!$A$2:$C$822,3,0)</f>
        <v>DISTRITO NACIONAL</v>
      </c>
      <c r="B101" s="22">
        <v>823</v>
      </c>
      <c r="C101" s="25" t="str">
        <f>VLOOKUP(B101,'[1]LISTADO ATM'!$A$2:$B$822,2,0)</f>
        <v xml:space="preserve">ATM UNP El Carril (Haina) </v>
      </c>
      <c r="D101" s="22" t="s">
        <v>18</v>
      </c>
      <c r="E101" s="36" t="s">
        <v>84</v>
      </c>
    </row>
    <row r="102" spans="1:5" ht="21" customHeight="1" x14ac:dyDescent="0.25">
      <c r="A102" s="19" t="str">
        <f>VLOOKUP(B102,'[1]LISTADO ATM'!$A$2:$C$822,3,0)</f>
        <v>DISTRITO NACIONAL</v>
      </c>
      <c r="B102" s="22">
        <v>875</v>
      </c>
      <c r="C102" s="25" t="str">
        <f>VLOOKUP(B102,'[1]LISTADO ATM'!$A$2:$B$822,2,0)</f>
        <v xml:space="preserve">ATM Texaco Aut. Duarte KM 14 1/2 (Los Alcarrizos) </v>
      </c>
      <c r="D102" s="22" t="s">
        <v>18</v>
      </c>
      <c r="E102" s="36" t="s">
        <v>85</v>
      </c>
    </row>
    <row r="103" spans="1:5" ht="21" customHeight="1" x14ac:dyDescent="0.25">
      <c r="A103" s="19" t="str">
        <f>VLOOKUP(B103,'[1]LISTADO ATM'!$A$2:$C$822,3,0)</f>
        <v>NORTE</v>
      </c>
      <c r="B103" s="22">
        <v>987</v>
      </c>
      <c r="C103" s="25" t="str">
        <f>VLOOKUP(B103,'[1]LISTADO ATM'!$A$2:$B$822,2,0)</f>
        <v xml:space="preserve">ATM S/M Jumbo (Moca) </v>
      </c>
      <c r="D103" s="22" t="s">
        <v>18</v>
      </c>
      <c r="E103" s="36" t="s">
        <v>86</v>
      </c>
    </row>
    <row r="104" spans="1:5" ht="21" customHeight="1" x14ac:dyDescent="0.25">
      <c r="A104" s="19" t="str">
        <f>VLOOKUP(B104,'[1]LISTADO ATM'!$A$2:$C$822,3,0)</f>
        <v>SUR</v>
      </c>
      <c r="B104" s="22">
        <v>962</v>
      </c>
      <c r="C104" s="25" t="str">
        <f>VLOOKUP(B104,'[1]LISTADO ATM'!$A$2:$B$822,2,0)</f>
        <v xml:space="preserve">ATM Oficina Villa Ofelia II (San Juan) </v>
      </c>
      <c r="D104" s="22" t="s">
        <v>18</v>
      </c>
      <c r="E104" s="36" t="s">
        <v>87</v>
      </c>
    </row>
    <row r="105" spans="1:5" ht="21" customHeight="1" x14ac:dyDescent="0.25">
      <c r="A105" s="19" t="str">
        <f>VLOOKUP(B105,'[1]LISTADO ATM'!$A$2:$C$822,3,0)</f>
        <v>DISTRITO NACIONAL</v>
      </c>
      <c r="B105" s="22">
        <v>267</v>
      </c>
      <c r="C105" s="25" t="str">
        <f>VLOOKUP(B105,'[1]LISTADO ATM'!$A$2:$B$822,2,0)</f>
        <v xml:space="preserve">ATM Centro de Caja México </v>
      </c>
      <c r="D105" s="22" t="s">
        <v>18</v>
      </c>
      <c r="E105" s="36" t="s">
        <v>88</v>
      </c>
    </row>
    <row r="106" spans="1:5" ht="21" customHeight="1" x14ac:dyDescent="0.25">
      <c r="A106" s="19" t="str">
        <f>VLOOKUP(B106,'[1]LISTADO ATM'!$A$2:$C$822,3,0)</f>
        <v>DISTRITO NACIONAL</v>
      </c>
      <c r="B106" s="22">
        <v>557</v>
      </c>
      <c r="C106" s="25" t="str">
        <f>VLOOKUP(B106,'[1]LISTADO ATM'!$A$2:$B$822,2,0)</f>
        <v xml:space="preserve">ATM Multicentro La Sirena Ave. Mella </v>
      </c>
      <c r="D106" s="22" t="s">
        <v>18</v>
      </c>
      <c r="E106" s="36" t="s">
        <v>89</v>
      </c>
    </row>
    <row r="107" spans="1:5" ht="21" customHeight="1" x14ac:dyDescent="0.25">
      <c r="A107" s="19" t="str">
        <f>VLOOKUP(B107,'[1]LISTADO ATM'!$A$2:$C$822,3,0)</f>
        <v>NORTE</v>
      </c>
      <c r="B107" s="22">
        <v>411</v>
      </c>
      <c r="C107" s="25" t="str">
        <f>VLOOKUP(B107,'[1]LISTADO ATM'!$A$2:$B$822,2,0)</f>
        <v xml:space="preserve">ATM UNP Piedra Blanca </v>
      </c>
      <c r="D107" s="22" t="s">
        <v>18</v>
      </c>
      <c r="E107" s="36" t="s">
        <v>90</v>
      </c>
    </row>
    <row r="108" spans="1:5" ht="21" customHeight="1" x14ac:dyDescent="0.25">
      <c r="A108" s="19" t="str">
        <f>VLOOKUP(B108,'[1]LISTADO ATM'!$A$2:$C$822,3,0)</f>
        <v>SUR</v>
      </c>
      <c r="B108" s="22">
        <v>873</v>
      </c>
      <c r="C108" s="25" t="str">
        <f>VLOOKUP(B108,'[1]LISTADO ATM'!$A$2:$B$822,2,0)</f>
        <v xml:space="preserve">ATM Centro de Caja San Cristóbal II </v>
      </c>
      <c r="D108" s="22" t="s">
        <v>18</v>
      </c>
      <c r="E108" s="36" t="s">
        <v>91</v>
      </c>
    </row>
    <row r="109" spans="1:5" ht="21" customHeight="1" x14ac:dyDescent="0.25">
      <c r="A109" s="19" t="str">
        <f>VLOOKUP(B109,'[1]LISTADO ATM'!$A$2:$C$822,3,0)</f>
        <v>NORTE</v>
      </c>
      <c r="B109" s="22">
        <v>636</v>
      </c>
      <c r="C109" s="25" t="str">
        <f>VLOOKUP(B109,'[1]LISTADO ATM'!$A$2:$B$822,2,0)</f>
        <v xml:space="preserve">ATM Oficina Tamboríl </v>
      </c>
      <c r="D109" s="22" t="s">
        <v>18</v>
      </c>
      <c r="E109" s="36" t="s">
        <v>92</v>
      </c>
    </row>
    <row r="110" spans="1:5" ht="21" customHeight="1" x14ac:dyDescent="0.25">
      <c r="A110" s="19" t="str">
        <f>VLOOKUP(B110,'[1]LISTADO ATM'!$A$2:$C$822,3,0)</f>
        <v>NORTE</v>
      </c>
      <c r="B110" s="22">
        <v>333</v>
      </c>
      <c r="C110" s="25" t="str">
        <f>VLOOKUP(B110,'[1]LISTADO ATM'!$A$2:$B$822,2,0)</f>
        <v>ATM Oficina Turey Maimón</v>
      </c>
      <c r="D110" s="22" t="s">
        <v>18</v>
      </c>
      <c r="E110" s="36" t="s">
        <v>93</v>
      </c>
    </row>
    <row r="111" spans="1:5" ht="21" customHeight="1" x14ac:dyDescent="0.25">
      <c r="A111" s="19" t="str">
        <f>VLOOKUP(B111,'[1]LISTADO ATM'!$A$2:$C$822,3,0)</f>
        <v>NORTE</v>
      </c>
      <c r="B111" s="22">
        <v>886</v>
      </c>
      <c r="C111" s="25" t="str">
        <f>VLOOKUP(B111,'[1]LISTADO ATM'!$A$2:$B$822,2,0)</f>
        <v xml:space="preserve">ATM Oficina Guayubín </v>
      </c>
      <c r="D111" s="22" t="s">
        <v>18</v>
      </c>
      <c r="E111" s="36" t="s">
        <v>94</v>
      </c>
    </row>
    <row r="112" spans="1:5" ht="21" customHeight="1" x14ac:dyDescent="0.25">
      <c r="A112" s="19" t="str">
        <f>VLOOKUP(B112,'[1]LISTADO ATM'!$A$2:$C$822,3,0)</f>
        <v>DISTRITO NACIONAL</v>
      </c>
      <c r="B112" s="22">
        <v>438</v>
      </c>
      <c r="C112" s="25" t="str">
        <f>VLOOKUP(B112,'[1]LISTADO ATM'!$A$2:$B$822,2,0)</f>
        <v xml:space="preserve">ATM Autobanco Torre IV </v>
      </c>
      <c r="D112" s="22" t="s">
        <v>18</v>
      </c>
      <c r="E112" s="36" t="s">
        <v>95</v>
      </c>
    </row>
    <row r="113" spans="1:5" ht="21" customHeight="1" x14ac:dyDescent="0.25">
      <c r="A113" s="19" t="str">
        <f>VLOOKUP(B113,'[1]LISTADO ATM'!$A$2:$C$822,3,0)</f>
        <v>DISTRITO NACIONAL</v>
      </c>
      <c r="B113" s="22">
        <v>577</v>
      </c>
      <c r="C113" s="25" t="str">
        <f>VLOOKUP(B113,'[1]LISTADO ATM'!$A$2:$B$822,2,0)</f>
        <v xml:space="preserve">ATM Olé Ave. Duarte </v>
      </c>
      <c r="D113" s="22" t="s">
        <v>18</v>
      </c>
      <c r="E113" s="36" t="s">
        <v>96</v>
      </c>
    </row>
    <row r="114" spans="1:5" ht="21" customHeight="1" x14ac:dyDescent="0.25">
      <c r="A114" s="19" t="str">
        <f>VLOOKUP(B114,'[1]LISTADO ATM'!$A$2:$C$822,3,0)</f>
        <v>SUR</v>
      </c>
      <c r="B114" s="22">
        <v>765</v>
      </c>
      <c r="C114" s="25" t="str">
        <f>VLOOKUP(B114,'[1]LISTADO ATM'!$A$2:$B$822,2,0)</f>
        <v xml:space="preserve">ATM Oficina Azua I </v>
      </c>
      <c r="D114" s="22" t="s">
        <v>18</v>
      </c>
      <c r="E114" s="36" t="s">
        <v>97</v>
      </c>
    </row>
    <row r="115" spans="1:5" ht="21" customHeight="1" x14ac:dyDescent="0.25">
      <c r="A115" s="19" t="str">
        <f>VLOOKUP(B115,'[1]LISTADO ATM'!$A$2:$C$822,3,0)</f>
        <v>NORTE</v>
      </c>
      <c r="B115" s="22">
        <v>380</v>
      </c>
      <c r="C115" s="25" t="str">
        <f>VLOOKUP(B115,'[1]LISTADO ATM'!$A$2:$B$822,2,0)</f>
        <v xml:space="preserve">ATM Oficina Navarrete </v>
      </c>
      <c r="D115" s="22" t="s">
        <v>18</v>
      </c>
      <c r="E115" s="36" t="s">
        <v>98</v>
      </c>
    </row>
    <row r="116" spans="1:5" ht="21" customHeight="1" x14ac:dyDescent="0.25">
      <c r="A116" s="19" t="str">
        <f>VLOOKUP(B116,'[1]LISTADO ATM'!$A$2:$C$822,3,0)</f>
        <v>DISTRITO NACIONAL</v>
      </c>
      <c r="B116" s="22">
        <v>147</v>
      </c>
      <c r="C116" s="25" t="str">
        <f>VLOOKUP(B116,'[1]LISTADO ATM'!$A$2:$B$822,2,0)</f>
        <v xml:space="preserve">ATM Kiosco Megacentro I </v>
      </c>
      <c r="D116" s="22" t="s">
        <v>18</v>
      </c>
      <c r="E116" s="36" t="s">
        <v>99</v>
      </c>
    </row>
    <row r="117" spans="1:5" ht="21" customHeight="1" x14ac:dyDescent="0.25">
      <c r="A117" s="19" t="str">
        <f>VLOOKUP(B117,'[1]LISTADO ATM'!$A$2:$C$822,3,0)</f>
        <v>DISTRITO NACIONAL</v>
      </c>
      <c r="B117" s="22">
        <v>302</v>
      </c>
      <c r="C117" s="25" t="str">
        <f>VLOOKUP(B117,'[1]LISTADO ATM'!$A$2:$B$822,2,0)</f>
        <v xml:space="preserve">ATM S/M Aprezio Los Mameyes  </v>
      </c>
      <c r="D117" s="22" t="s">
        <v>18</v>
      </c>
      <c r="E117" s="36" t="s">
        <v>100</v>
      </c>
    </row>
    <row r="118" spans="1:5" ht="21" customHeight="1" x14ac:dyDescent="0.25">
      <c r="A118" s="19" t="str">
        <f>VLOOKUP(B118,'[1]LISTADO ATM'!$A$2:$C$822,3,0)</f>
        <v>SUR</v>
      </c>
      <c r="B118" s="22">
        <v>699</v>
      </c>
      <c r="C118" s="25" t="str">
        <f>VLOOKUP(B118,'[1]LISTADO ATM'!$A$2:$B$822,2,0)</f>
        <v>ATM S/M Bravo Bani</v>
      </c>
      <c r="D118" s="22" t="s">
        <v>18</v>
      </c>
      <c r="E118" s="36" t="s">
        <v>101</v>
      </c>
    </row>
    <row r="119" spans="1:5" ht="21" customHeight="1" x14ac:dyDescent="0.25">
      <c r="A119" s="19" t="str">
        <f>VLOOKUP(B119,'[1]LISTADO ATM'!$A$2:$C$822,3,0)</f>
        <v>SUR</v>
      </c>
      <c r="B119" s="22">
        <v>885</v>
      </c>
      <c r="C119" s="25" t="str">
        <f>VLOOKUP(B119,'[1]LISTADO ATM'!$A$2:$B$822,2,0)</f>
        <v xml:space="preserve">ATM UNP Rancho Arriba </v>
      </c>
      <c r="D119" s="22" t="s">
        <v>18</v>
      </c>
      <c r="E119" s="36" t="s">
        <v>102</v>
      </c>
    </row>
    <row r="120" spans="1:5" ht="21" customHeight="1" x14ac:dyDescent="0.25">
      <c r="A120" s="19" t="str">
        <f>VLOOKUP(B120,'[1]LISTADO ATM'!$A$2:$C$822,3,0)</f>
        <v>NORTE</v>
      </c>
      <c r="B120" s="22">
        <v>77</v>
      </c>
      <c r="C120" s="25" t="str">
        <f>VLOOKUP(B120,'[1]LISTADO ATM'!$A$2:$B$822,2,0)</f>
        <v xml:space="preserve">ATM Oficina Cruce de Imbert </v>
      </c>
      <c r="D120" s="22" t="s">
        <v>18</v>
      </c>
      <c r="E120" s="36" t="s">
        <v>103</v>
      </c>
    </row>
    <row r="121" spans="1:5" ht="21" customHeight="1" x14ac:dyDescent="0.25">
      <c r="A121" s="19" t="e">
        <f>VLOOKUP(B121,'[1]LISTADO ATM'!$A$2:$C$822,3,0)</f>
        <v>#N/A</v>
      </c>
      <c r="B121" s="22"/>
      <c r="C121" s="25" t="e">
        <f>VLOOKUP(B121,'[1]LISTADO ATM'!$A$2:$B$822,2,0)</f>
        <v>#N/A</v>
      </c>
      <c r="D121" s="22" t="s">
        <v>18</v>
      </c>
      <c r="E121" s="36"/>
    </row>
    <row r="122" spans="1:5" ht="21" customHeight="1" x14ac:dyDescent="0.25">
      <c r="A122" s="19" t="e">
        <f>VLOOKUP(B122,'[1]LISTADO ATM'!$A$2:$C$822,3,0)</f>
        <v>#N/A</v>
      </c>
      <c r="B122" s="22"/>
      <c r="C122" s="25" t="e">
        <f>VLOOKUP(B122,'[1]LISTADO ATM'!$A$2:$B$822,2,0)</f>
        <v>#N/A</v>
      </c>
      <c r="D122" s="22" t="s">
        <v>18</v>
      </c>
      <c r="E122" s="36"/>
    </row>
    <row r="123" spans="1:5" ht="18.75" thickBot="1" x14ac:dyDescent="0.3">
      <c r="A123" s="26" t="s">
        <v>11</v>
      </c>
      <c r="B123" s="37">
        <f>COUNT(B89:B122)</f>
        <v>32</v>
      </c>
      <c r="C123" s="14"/>
      <c r="D123" s="14"/>
      <c r="E123" s="14"/>
    </row>
    <row r="124" spans="1:5" ht="15.75" thickBot="1" x14ac:dyDescent="0.3">
      <c r="B124" s="5"/>
      <c r="E124" s="5"/>
    </row>
    <row r="125" spans="1:5" ht="18" x14ac:dyDescent="0.25">
      <c r="A125" s="45" t="s">
        <v>13</v>
      </c>
      <c r="B125" s="46"/>
      <c r="C125" s="46"/>
      <c r="D125" s="46"/>
      <c r="E125" s="47"/>
    </row>
    <row r="126" spans="1:5" ht="18" x14ac:dyDescent="0.25">
      <c r="A126" s="2" t="s">
        <v>5</v>
      </c>
      <c r="B126" s="2" t="s">
        <v>6</v>
      </c>
      <c r="C126" s="4" t="s">
        <v>7</v>
      </c>
      <c r="D126" s="18" t="s">
        <v>8</v>
      </c>
      <c r="E126" s="18" t="s">
        <v>9</v>
      </c>
    </row>
    <row r="127" spans="1:5" ht="17.25" customHeight="1" x14ac:dyDescent="0.25">
      <c r="A127" s="19" t="str">
        <f>VLOOKUP(B127,'[1]LISTADO ATM'!$A$2:$C$822,3,0)</f>
        <v>NORTE</v>
      </c>
      <c r="B127" s="22">
        <v>654</v>
      </c>
      <c r="C127" s="25" t="str">
        <f>VLOOKUP(B127,'[1]LISTADO ATM'!$A$2:$B$822,2,0)</f>
        <v>ATM Autoservicio S/M Jumbo Puerto Plata</v>
      </c>
      <c r="D127" s="28" t="s">
        <v>104</v>
      </c>
      <c r="E127" s="25" t="s">
        <v>105</v>
      </c>
    </row>
    <row r="128" spans="1:5" ht="17.25" customHeight="1" x14ac:dyDescent="0.25">
      <c r="A128" s="19" t="str">
        <f>VLOOKUP(B128,'[1]LISTADO ATM'!$A$2:$C$822,3,0)</f>
        <v>NORTE</v>
      </c>
      <c r="B128" s="22">
        <v>8</v>
      </c>
      <c r="C128" s="25" t="str">
        <f>VLOOKUP(B128,'[1]LISTADO ATM'!$A$2:$B$822,2,0)</f>
        <v>ATM Autoservicio Yaque</v>
      </c>
      <c r="D128" s="28" t="s">
        <v>104</v>
      </c>
      <c r="E128" s="25" t="s">
        <v>106</v>
      </c>
    </row>
    <row r="129" spans="1:5" ht="17.25" customHeight="1" x14ac:dyDescent="0.25">
      <c r="A129" s="19">
        <v>884</v>
      </c>
      <c r="B129" s="22">
        <v>880</v>
      </c>
      <c r="C129" s="25" t="str">
        <f>VLOOKUP(B129,'[1]LISTADO ATM'!$A$2:$B$822,2,0)</f>
        <v xml:space="preserve">ATM Autoservicio Barahona II </v>
      </c>
      <c r="D129" s="28" t="s">
        <v>104</v>
      </c>
      <c r="E129" s="25" t="s">
        <v>107</v>
      </c>
    </row>
    <row r="130" spans="1:5" ht="17.25" customHeight="1" x14ac:dyDescent="0.25">
      <c r="A130" s="19" t="str">
        <f>VLOOKUP(B130,'[1]LISTADO ATM'!$A$2:$C$822,3,0)</f>
        <v>DISTRITO NACIONAL</v>
      </c>
      <c r="B130" s="22">
        <v>925</v>
      </c>
      <c r="C130" s="25" t="str">
        <f>VLOOKUP(B130,'[1]LISTADO ATM'!$A$2:$B$822,2,0)</f>
        <v xml:space="preserve">ATM Oficina Plaza Lama Av. 27 de Febrero </v>
      </c>
      <c r="D130" s="28" t="s">
        <v>104</v>
      </c>
      <c r="E130" s="25" t="s">
        <v>108</v>
      </c>
    </row>
    <row r="131" spans="1:5" ht="17.25" customHeight="1" x14ac:dyDescent="0.25">
      <c r="A131" s="19" t="str">
        <f>VLOOKUP(B131,'[1]LISTADO ATM'!$A$2:$C$822,3,0)</f>
        <v>DISTRITO NACIONAL</v>
      </c>
      <c r="B131" s="22">
        <v>318</v>
      </c>
      <c r="C131" s="25" t="str">
        <f>VLOOKUP(B131,'[1]LISTADO ATM'!$A$2:$B$822,2,0)</f>
        <v>ATM Autoservicio Lope de Vega</v>
      </c>
      <c r="D131" s="28" t="s">
        <v>104</v>
      </c>
      <c r="E131" s="25" t="s">
        <v>109</v>
      </c>
    </row>
    <row r="132" spans="1:5" ht="17.25" customHeight="1" x14ac:dyDescent="0.25">
      <c r="A132" s="19" t="str">
        <f>VLOOKUP(B132,'[1]LISTADO ATM'!$A$2:$C$822,3,0)</f>
        <v>DISTRITO NACIONAL</v>
      </c>
      <c r="B132" s="22">
        <v>535</v>
      </c>
      <c r="C132" s="25" t="str">
        <f>VLOOKUP(B132,'[1]LISTADO ATM'!$A$2:$B$822,2,0)</f>
        <v xml:space="preserve">ATM Autoservicio Torre III </v>
      </c>
      <c r="D132" s="28" t="s">
        <v>104</v>
      </c>
      <c r="E132" s="25" t="s">
        <v>110</v>
      </c>
    </row>
    <row r="133" spans="1:5" ht="17.25" customHeight="1" x14ac:dyDescent="0.25">
      <c r="A133" s="19" t="str">
        <f>VLOOKUP(B133,'[1]LISTADO ATM'!$A$2:$C$822,3,0)</f>
        <v>DISTRITO NACIONAL</v>
      </c>
      <c r="B133" s="22">
        <v>818</v>
      </c>
      <c r="C133" s="25" t="str">
        <f>VLOOKUP(B133,'[1]LISTADO ATM'!$A$2:$B$822,2,0)</f>
        <v xml:space="preserve">ATM Juridicción Inmobiliaria </v>
      </c>
      <c r="D133" s="28" t="s">
        <v>22</v>
      </c>
      <c r="E133" s="25">
        <v>3335902160</v>
      </c>
    </row>
    <row r="134" spans="1:5" ht="17.25" customHeight="1" x14ac:dyDescent="0.25">
      <c r="A134" s="19">
        <v>884</v>
      </c>
      <c r="B134" s="22">
        <v>211</v>
      </c>
      <c r="C134" s="25" t="str">
        <f>VLOOKUP(B134,'[1]LISTADO ATM'!$A$2:$B$822,2,0)</f>
        <v xml:space="preserve">ATM Oficina La Romana I </v>
      </c>
      <c r="D134" s="28" t="s">
        <v>22</v>
      </c>
      <c r="E134" s="25">
        <v>3335903133</v>
      </c>
    </row>
    <row r="135" spans="1:5" ht="17.25" customHeight="1" x14ac:dyDescent="0.25">
      <c r="A135" s="19" t="str">
        <f>VLOOKUP(B135,'[1]LISTADO ATM'!$A$2:$C$822,3,0)</f>
        <v>DISTRITO NACIONAL</v>
      </c>
      <c r="B135" s="22">
        <v>39</v>
      </c>
      <c r="C135" s="25" t="str">
        <f>VLOOKUP(B135,'[1]LISTADO ATM'!$A$2:$B$822,2,0)</f>
        <v xml:space="preserve">ATM Oficina Ovando </v>
      </c>
      <c r="D135" s="28" t="s">
        <v>22</v>
      </c>
      <c r="E135" s="25">
        <v>3335903244</v>
      </c>
    </row>
    <row r="136" spans="1:5" ht="17.25" customHeight="1" x14ac:dyDescent="0.25">
      <c r="A136" s="19" t="str">
        <f>VLOOKUP(B136,'[1]LISTADO ATM'!$A$2:$C$822,3,0)</f>
        <v>DISTRITO NACIONAL</v>
      </c>
      <c r="B136" s="22">
        <v>347</v>
      </c>
      <c r="C136" s="25" t="str">
        <f>VLOOKUP(B136,'[1]LISTADO ATM'!$A$2:$B$822,2,0)</f>
        <v>ATM Patio de Colombia</v>
      </c>
      <c r="D136" s="28" t="s">
        <v>22</v>
      </c>
      <c r="E136" s="25">
        <v>3335903314</v>
      </c>
    </row>
    <row r="137" spans="1:5" ht="17.25" customHeight="1" x14ac:dyDescent="0.25">
      <c r="A137" s="19" t="str">
        <f>VLOOKUP(B137,'[1]LISTADO ATM'!$A$2:$C$822,3,0)</f>
        <v>SUR</v>
      </c>
      <c r="B137" s="22">
        <v>5</v>
      </c>
      <c r="C137" s="25" t="str">
        <f>VLOOKUP(B137,'[1]LISTADO ATM'!$A$2:$B$822,2,0)</f>
        <v>ATM Oficina Autoservicio Villa Ofelia (San Juan)</v>
      </c>
      <c r="D137" s="28" t="s">
        <v>22</v>
      </c>
      <c r="E137" s="25" t="s">
        <v>111</v>
      </c>
    </row>
    <row r="138" spans="1:5" ht="17.25" customHeight="1" x14ac:dyDescent="0.25">
      <c r="A138" s="19" t="str">
        <f>VLOOKUP(B138,'[1]LISTADO ATM'!$A$2:$C$822,3,0)</f>
        <v>DISTRITO NACIONAL</v>
      </c>
      <c r="B138" s="22">
        <v>70</v>
      </c>
      <c r="C138" s="25" t="str">
        <f>VLOOKUP(B138,'[1]LISTADO ATM'!$A$2:$B$822,2,0)</f>
        <v xml:space="preserve">ATM Autoservicio Plaza Lama Zona Oriental </v>
      </c>
      <c r="D138" s="28" t="s">
        <v>22</v>
      </c>
      <c r="E138" s="25" t="s">
        <v>112</v>
      </c>
    </row>
    <row r="139" spans="1:5" ht="17.25" customHeight="1" x14ac:dyDescent="0.25">
      <c r="A139" s="19" t="str">
        <f>VLOOKUP(B139,'[1]LISTADO ATM'!$A$2:$C$822,3,0)</f>
        <v>ESTE</v>
      </c>
      <c r="B139" s="22">
        <v>480</v>
      </c>
      <c r="C139" s="25" t="str">
        <f>VLOOKUP(B139,'[1]LISTADO ATM'!$A$2:$B$822,2,0)</f>
        <v>ATM UNP Farmaconal Higuey</v>
      </c>
      <c r="D139" s="28" t="s">
        <v>22</v>
      </c>
      <c r="E139" s="25" t="s">
        <v>113</v>
      </c>
    </row>
    <row r="140" spans="1:5" ht="17.25" customHeight="1" x14ac:dyDescent="0.25">
      <c r="A140" s="19" t="str">
        <f>VLOOKUP(B140,'[1]LISTADO ATM'!$A$2:$C$822,3,0)</f>
        <v>NORTE</v>
      </c>
      <c r="B140" s="22">
        <v>64</v>
      </c>
      <c r="C140" s="25" t="str">
        <f>VLOOKUP(B140,'[1]LISTADO ATM'!$A$2:$B$822,2,0)</f>
        <v xml:space="preserve">ATM COOPALINA (Cotuí) </v>
      </c>
      <c r="D140" s="28" t="s">
        <v>22</v>
      </c>
      <c r="E140" s="25" t="s">
        <v>114</v>
      </c>
    </row>
    <row r="141" spans="1:5" ht="17.25" customHeight="1" x14ac:dyDescent="0.25">
      <c r="A141" s="19" t="str">
        <f>VLOOKUP(B141,'[1]LISTADO ATM'!$A$2:$C$822,3,0)</f>
        <v>ESTE</v>
      </c>
      <c r="B141" s="22">
        <v>399</v>
      </c>
      <c r="C141" s="25" t="str">
        <f>VLOOKUP(B141,'[1]LISTADO ATM'!$A$2:$B$822,2,0)</f>
        <v xml:space="preserve">ATM Oficina La Romana II </v>
      </c>
      <c r="D141" s="28" t="s">
        <v>22</v>
      </c>
      <c r="E141" s="25" t="s">
        <v>115</v>
      </c>
    </row>
    <row r="142" spans="1:5" ht="17.25" customHeight="1" x14ac:dyDescent="0.25">
      <c r="A142" s="19" t="str">
        <f>VLOOKUP(B142,'[1]LISTADO ATM'!$A$2:$C$822,3,0)</f>
        <v>DISTRITO NACIONAL</v>
      </c>
      <c r="B142" s="22">
        <v>576</v>
      </c>
      <c r="C142" s="25" t="str">
        <f>VLOOKUP(B142,'[1]LISTADO ATM'!$A$2:$B$822,2,0)</f>
        <v xml:space="preserve">ATM IDSS </v>
      </c>
      <c r="D142" s="28" t="s">
        <v>22</v>
      </c>
      <c r="E142" s="25" t="s">
        <v>116</v>
      </c>
    </row>
    <row r="143" spans="1:5" ht="17.25" customHeight="1" x14ac:dyDescent="0.25">
      <c r="A143" s="19" t="str">
        <f>VLOOKUP(B143,'[1]LISTADO ATM'!$A$2:$C$822,3,0)</f>
        <v>DISTRITO NACIONAL</v>
      </c>
      <c r="B143" s="22">
        <v>410</v>
      </c>
      <c r="C143" s="25" t="str">
        <f>VLOOKUP(B143,'[1]LISTADO ATM'!$A$2:$B$822,2,0)</f>
        <v xml:space="preserve">ATM Oficina Las Palmas de Herrera II </v>
      </c>
      <c r="D143" s="28" t="s">
        <v>22</v>
      </c>
      <c r="E143" s="25" t="s">
        <v>117</v>
      </c>
    </row>
    <row r="144" spans="1:5" ht="17.25" customHeight="1" x14ac:dyDescent="0.25">
      <c r="A144" s="19" t="str">
        <f>VLOOKUP(B144,'[1]LISTADO ATM'!$A$2:$C$822,3,0)</f>
        <v>NORTE</v>
      </c>
      <c r="B144" s="22">
        <v>746</v>
      </c>
      <c r="C144" s="25" t="str">
        <f>VLOOKUP(B144,'[1]LISTADO ATM'!$A$2:$B$822,2,0)</f>
        <v xml:space="preserve">ATM Oficina Las Terrenas </v>
      </c>
      <c r="D144" s="28" t="s">
        <v>22</v>
      </c>
      <c r="E144" s="25" t="s">
        <v>118</v>
      </c>
    </row>
    <row r="145" spans="1:5" ht="17.25" customHeight="1" thickBot="1" x14ac:dyDescent="0.3">
      <c r="A145" s="19" t="e">
        <f>VLOOKUP(B145,'[1]LISTADO ATM'!$A$2:$C$822,3,0)</f>
        <v>#N/A</v>
      </c>
      <c r="B145" s="22"/>
      <c r="C145" s="25" t="e">
        <f>VLOOKUP(B145,'[1]LISTADO ATM'!$A$2:$B$822,2,0)</f>
        <v>#N/A</v>
      </c>
      <c r="D145" s="28"/>
      <c r="E145" s="25"/>
    </row>
    <row r="146" spans="1:5" ht="17.25" customHeight="1" thickBot="1" x14ac:dyDescent="0.3">
      <c r="A146" s="3" t="s">
        <v>11</v>
      </c>
      <c r="B146" s="39">
        <f>COUNT(B127:B145)</f>
        <v>18</v>
      </c>
      <c r="C146" s="14"/>
      <c r="D146" s="17"/>
      <c r="E146" s="17"/>
    </row>
    <row r="147" spans="1:5" ht="17.25" customHeight="1" thickBot="1" x14ac:dyDescent="0.3">
      <c r="B147" s="5"/>
      <c r="E147" s="5"/>
    </row>
    <row r="148" spans="1:5" ht="18.75" thickBot="1" x14ac:dyDescent="0.3">
      <c r="A148" s="48" t="s">
        <v>12</v>
      </c>
      <c r="B148" s="49"/>
      <c r="C148" t="s">
        <v>17</v>
      </c>
      <c r="D148" s="5"/>
      <c r="E148" s="5"/>
    </row>
    <row r="149" spans="1:5" ht="18.75" thickBot="1" x14ac:dyDescent="0.3">
      <c r="A149" s="50">
        <f>+B85+B123+B146</f>
        <v>115</v>
      </c>
      <c r="B149" s="51"/>
    </row>
    <row r="150" spans="1:5" ht="15.75" thickBot="1" x14ac:dyDescent="0.3">
      <c r="B150" s="5"/>
      <c r="E150" s="5"/>
    </row>
    <row r="151" spans="1:5" ht="18.75" thickBot="1" x14ac:dyDescent="0.3">
      <c r="A151" s="42" t="s">
        <v>15</v>
      </c>
      <c r="B151" s="43"/>
      <c r="C151" s="43"/>
      <c r="D151" s="43"/>
      <c r="E151" s="44"/>
    </row>
    <row r="152" spans="1:5" ht="17.25" customHeight="1" x14ac:dyDescent="0.25">
      <c r="A152" s="6" t="s">
        <v>5</v>
      </c>
      <c r="B152" s="6" t="s">
        <v>6</v>
      </c>
      <c r="C152" s="4" t="s">
        <v>7</v>
      </c>
      <c r="D152" s="52" t="s">
        <v>8</v>
      </c>
      <c r="E152" s="53"/>
    </row>
    <row r="153" spans="1:5" ht="18" x14ac:dyDescent="0.25">
      <c r="A153" s="22" t="str">
        <f>VLOOKUP(B153,'[1]LISTADO ATM'!$A$2:$C$822,3,0)</f>
        <v>NORTE</v>
      </c>
      <c r="B153" s="22">
        <v>805</v>
      </c>
      <c r="C153" s="22" t="str">
        <f>VLOOKUP(B153,'[1]LISTADO ATM'!$A$2:$B$822,2,0)</f>
        <v xml:space="preserve">ATM Be Live Grand Marién (Puerto Plata) </v>
      </c>
      <c r="D153" s="40" t="s">
        <v>23</v>
      </c>
      <c r="E153" s="41"/>
    </row>
    <row r="154" spans="1:5" ht="18" x14ac:dyDescent="0.25">
      <c r="A154" s="22" t="str">
        <f>VLOOKUP(B154,'[1]LISTADO ATM'!$A$2:$C$822,3,0)</f>
        <v>DISTRITO NACIONAL</v>
      </c>
      <c r="B154" s="22">
        <v>989</v>
      </c>
      <c r="C154" s="22" t="str">
        <f>VLOOKUP(B154,'[1]LISTADO ATM'!$A$2:$B$822,2,0)</f>
        <v xml:space="preserve">ATM Ministerio de Deportes </v>
      </c>
      <c r="D154" s="40" t="s">
        <v>23</v>
      </c>
      <c r="E154" s="41"/>
    </row>
    <row r="155" spans="1:5" ht="18" x14ac:dyDescent="0.25">
      <c r="A155" s="22" t="str">
        <f>VLOOKUP(B155,'[1]LISTADO ATM'!$A$2:$C$822,3,0)</f>
        <v>DISTRITO NACIONAL</v>
      </c>
      <c r="B155" s="22">
        <v>347</v>
      </c>
      <c r="C155" s="22" t="str">
        <f>VLOOKUP(B155,'[1]LISTADO ATM'!$A$2:$B$822,2,0)</f>
        <v>ATM Patio de Colombia</v>
      </c>
      <c r="D155" s="40" t="s">
        <v>23</v>
      </c>
      <c r="E155" s="41"/>
    </row>
    <row r="156" spans="1:5" ht="18" x14ac:dyDescent="0.25">
      <c r="A156" s="22" t="str">
        <f>VLOOKUP(B156,'[1]LISTADO ATM'!$A$2:$C$822,3,0)</f>
        <v>DISTRITO NACIONAL</v>
      </c>
      <c r="B156" s="22">
        <v>554</v>
      </c>
      <c r="C156" s="22" t="str">
        <f>VLOOKUP(B156,'[1]LISTADO ATM'!$A$2:$B$822,2,0)</f>
        <v xml:space="preserve">ATM Oficina Isabel La Católica I </v>
      </c>
      <c r="D156" s="40" t="s">
        <v>23</v>
      </c>
      <c r="E156" s="41"/>
    </row>
    <row r="157" spans="1:5" ht="18" x14ac:dyDescent="0.25">
      <c r="A157" s="22" t="str">
        <f>VLOOKUP(B157,'[1]LISTADO ATM'!$A$2:$C$822,3,0)</f>
        <v>NORTE</v>
      </c>
      <c r="B157" s="22">
        <v>903</v>
      </c>
      <c r="C157" s="22" t="str">
        <f>VLOOKUP(B157,'[1]LISTADO ATM'!$A$2:$B$822,2,0)</f>
        <v xml:space="preserve">ATM Oficina La Vega Real I </v>
      </c>
      <c r="D157" s="40" t="s">
        <v>23</v>
      </c>
      <c r="E157" s="41"/>
    </row>
    <row r="158" spans="1:5" ht="18" x14ac:dyDescent="0.25">
      <c r="A158" s="22" t="str">
        <f>VLOOKUP(B158,'[1]LISTADO ATM'!$A$2:$C$822,3,0)</f>
        <v>DISTRITO NACIONAL</v>
      </c>
      <c r="B158" s="22">
        <v>698</v>
      </c>
      <c r="C158" s="22" t="str">
        <f>VLOOKUP(B158,'[1]LISTADO ATM'!$A$2:$B$822,2,0)</f>
        <v>ATM Parador Bellamar</v>
      </c>
      <c r="D158" s="40" t="s">
        <v>23</v>
      </c>
      <c r="E158" s="41"/>
    </row>
    <row r="159" spans="1:5" ht="18" x14ac:dyDescent="0.25">
      <c r="A159" s="38" t="str">
        <f>VLOOKUP(B159,'[1]LISTADO ATM'!$A$2:$C$822,3,0)</f>
        <v>ESTE</v>
      </c>
      <c r="B159" s="22">
        <v>673</v>
      </c>
      <c r="C159" s="22" t="str">
        <f>VLOOKUP(B159,'[1]LISTADO ATM'!$A$2:$B$822,2,0)</f>
        <v>ATM Clínica Dr. Cruz Jiminián</v>
      </c>
      <c r="D159" s="40" t="s">
        <v>23</v>
      </c>
      <c r="E159" s="41"/>
    </row>
    <row r="160" spans="1:5" ht="18" x14ac:dyDescent="0.25">
      <c r="A160" s="38" t="str">
        <f>VLOOKUP(B160,'[1]LISTADO ATM'!$A$2:$C$822,3,0)</f>
        <v>NORTE</v>
      </c>
      <c r="B160" s="22">
        <v>732</v>
      </c>
      <c r="C160" s="22" t="str">
        <f>VLOOKUP(B160,'[1]LISTADO ATM'!$A$2:$B$822,2,0)</f>
        <v xml:space="preserve">ATM Molino del Valle (Santiago) </v>
      </c>
      <c r="D160" s="40" t="s">
        <v>23</v>
      </c>
      <c r="E160" s="41"/>
    </row>
    <row r="161" spans="1:5" ht="18" x14ac:dyDescent="0.25">
      <c r="A161" s="38" t="str">
        <f>VLOOKUP(B161,'[1]LISTADO ATM'!$A$2:$C$822,3,0)</f>
        <v>NORTE</v>
      </c>
      <c r="B161" s="22">
        <v>748</v>
      </c>
      <c r="C161" s="22" t="str">
        <f>VLOOKUP(B161,'[1]LISTADO ATM'!$A$2:$B$822,2,0)</f>
        <v xml:space="preserve">ATM Centro de Caja (Santiago) </v>
      </c>
      <c r="D161" s="40" t="s">
        <v>23</v>
      </c>
      <c r="E161" s="41"/>
    </row>
    <row r="162" spans="1:5" ht="18" x14ac:dyDescent="0.25">
      <c r="A162" s="38" t="str">
        <f>VLOOKUP(B162,'[1]LISTADO ATM'!$A$2:$C$822,3,0)</f>
        <v>SUR</v>
      </c>
      <c r="B162" s="22">
        <v>44</v>
      </c>
      <c r="C162" s="22" t="str">
        <f>VLOOKUP(B162,'[1]LISTADO ATM'!$A$2:$B$822,2,0)</f>
        <v xml:space="preserve">ATM Oficina Pedernales </v>
      </c>
      <c r="D162" s="40" t="s">
        <v>23</v>
      </c>
      <c r="E162" s="41"/>
    </row>
    <row r="163" spans="1:5" ht="18" x14ac:dyDescent="0.25">
      <c r="A163" s="38" t="str">
        <f>VLOOKUP(B163,'[1]LISTADO ATM'!$A$2:$C$822,3,0)</f>
        <v>NORTE</v>
      </c>
      <c r="B163" s="22">
        <v>72</v>
      </c>
      <c r="C163" s="22" t="str">
        <f>VLOOKUP(B163,'[1]LISTADO ATM'!$A$2:$B$822,2,0)</f>
        <v xml:space="preserve">ATM UNP Aeropuerto Gregorio Luperón (Puerto Plata) </v>
      </c>
      <c r="D163" s="40" t="s">
        <v>23</v>
      </c>
      <c r="E163" s="41"/>
    </row>
    <row r="164" spans="1:5" ht="18" x14ac:dyDescent="0.25">
      <c r="A164" s="38" t="str">
        <f>VLOOKUP(B164,'[1]LISTADO ATM'!$A$2:$C$822,3,0)</f>
        <v>DISTRITO NACIONAL</v>
      </c>
      <c r="B164" s="22">
        <v>194</v>
      </c>
      <c r="C164" s="22" t="str">
        <f>VLOOKUP(B164,'[1]LISTADO ATM'!$A$2:$B$822,2,0)</f>
        <v xml:space="preserve">ATM UNP Pantoja </v>
      </c>
      <c r="D164" s="40" t="s">
        <v>23</v>
      </c>
      <c r="E164" s="41"/>
    </row>
    <row r="165" spans="1:5" ht="18" x14ac:dyDescent="0.25">
      <c r="A165" s="38" t="str">
        <f>VLOOKUP(B165,'[1]LISTADO ATM'!$A$2:$C$822,3,0)</f>
        <v>NORTE</v>
      </c>
      <c r="B165" s="22">
        <v>208</v>
      </c>
      <c r="C165" s="22" t="str">
        <f>VLOOKUP(B165,'[1]LISTADO ATM'!$A$2:$B$822,2,0)</f>
        <v xml:space="preserve">ATM UNP Tireo </v>
      </c>
      <c r="D165" s="40" t="s">
        <v>24</v>
      </c>
      <c r="E165" s="41"/>
    </row>
    <row r="166" spans="1:5" ht="18" x14ac:dyDescent="0.25">
      <c r="A166" s="38" t="str">
        <f>VLOOKUP(B166,'[1]LISTADO ATM'!$A$2:$C$822,3,0)</f>
        <v>DISTRITO NACIONAL</v>
      </c>
      <c r="B166" s="22">
        <v>410</v>
      </c>
      <c r="C166" s="22" t="str">
        <f>VLOOKUP(B166,'[1]LISTADO ATM'!$A$2:$B$822,2,0)</f>
        <v xml:space="preserve">ATM Oficina Las Palmas de Herrera II </v>
      </c>
      <c r="D166" s="40" t="s">
        <v>23</v>
      </c>
      <c r="E166" s="41"/>
    </row>
    <row r="167" spans="1:5" ht="18" x14ac:dyDescent="0.25">
      <c r="A167" s="38" t="str">
        <f>VLOOKUP(B167,'[1]LISTADO ATM'!$A$2:$C$822,3,0)</f>
        <v>DISTRITO NACIONAL</v>
      </c>
      <c r="B167" s="22">
        <v>576</v>
      </c>
      <c r="C167" s="22" t="str">
        <f>VLOOKUP(B167,'[1]LISTADO ATM'!$A$2:$B$822,2,0)</f>
        <v xml:space="preserve">ATM IDSS </v>
      </c>
      <c r="D167" s="40" t="s">
        <v>23</v>
      </c>
      <c r="E167" s="41"/>
    </row>
    <row r="168" spans="1:5" ht="18" x14ac:dyDescent="0.25">
      <c r="A168" s="38" t="str">
        <f>VLOOKUP(B168,'[1]LISTADO ATM'!$A$2:$C$822,3,0)</f>
        <v>NORTE</v>
      </c>
      <c r="B168" s="22">
        <v>594</v>
      </c>
      <c r="C168" s="22" t="str">
        <f>VLOOKUP(B168,'[1]LISTADO ATM'!$A$2:$B$822,2,0)</f>
        <v xml:space="preserve">ATM Plaza Venezuela II (Santiago) </v>
      </c>
      <c r="D168" s="40" t="s">
        <v>23</v>
      </c>
      <c r="E168" s="41"/>
    </row>
    <row r="169" spans="1:5" ht="18" x14ac:dyDescent="0.25">
      <c r="A169" s="38" t="str">
        <f>VLOOKUP(B169,'[1]LISTADO ATM'!$A$2:$C$822,3,0)</f>
        <v>DISTRITO NACIONAL</v>
      </c>
      <c r="B169" s="22">
        <v>672</v>
      </c>
      <c r="C169" s="22" t="str">
        <f>VLOOKUP(B169,'[1]LISTADO ATM'!$A$2:$B$822,2,0)</f>
        <v>ATM Destacamento Policía Nacional La Victoria</v>
      </c>
      <c r="D169" s="40" t="s">
        <v>23</v>
      </c>
      <c r="E169" s="41"/>
    </row>
    <row r="170" spans="1:5" ht="18" x14ac:dyDescent="0.25">
      <c r="A170" s="38" t="str">
        <f>VLOOKUP(B170,'[1]LISTADO ATM'!$A$2:$C$822,3,0)</f>
        <v>NORTE</v>
      </c>
      <c r="B170" s="22">
        <v>703</v>
      </c>
      <c r="C170" s="22" t="str">
        <f>VLOOKUP(B170,'[1]LISTADO ATM'!$A$2:$B$822,2,0)</f>
        <v xml:space="preserve">ATM Oficina El Mamey Los Hidalgos </v>
      </c>
      <c r="D170" s="40" t="s">
        <v>24</v>
      </c>
      <c r="E170" s="41"/>
    </row>
    <row r="171" spans="1:5" ht="18" x14ac:dyDescent="0.25">
      <c r="A171" s="38" t="str">
        <f>VLOOKUP(B171,'[1]LISTADO ATM'!$A$2:$C$822,3,0)</f>
        <v>DISTRITO NACIONAL</v>
      </c>
      <c r="B171" s="22">
        <v>715</v>
      </c>
      <c r="C171" s="22" t="str">
        <f>VLOOKUP(B171,'[1]LISTADO ATM'!$A$2:$B$822,2,0)</f>
        <v xml:space="preserve">ATM Oficina 27 de Febrero (Lobby) </v>
      </c>
      <c r="D171" s="40" t="s">
        <v>23</v>
      </c>
      <c r="E171" s="41"/>
    </row>
    <row r="172" spans="1:5" ht="18" x14ac:dyDescent="0.25">
      <c r="A172" s="38" t="str">
        <f>VLOOKUP(B172,'[1]LISTADO ATM'!$A$2:$C$822,3,0)</f>
        <v>NORTE</v>
      </c>
      <c r="B172" s="22">
        <v>857</v>
      </c>
      <c r="C172" s="22" t="str">
        <f>VLOOKUP(B172,'[1]LISTADO ATM'!$A$2:$B$822,2,0)</f>
        <v xml:space="preserve">ATM Oficina Los Alamos </v>
      </c>
      <c r="D172" s="40" t="s">
        <v>23</v>
      </c>
      <c r="E172" s="41"/>
    </row>
    <row r="173" spans="1:5" ht="18" x14ac:dyDescent="0.25">
      <c r="A173" s="38" t="str">
        <f>VLOOKUP(B173,'[1]LISTADO ATM'!$A$2:$C$822,3,0)</f>
        <v>NORTE</v>
      </c>
      <c r="B173" s="22">
        <v>869</v>
      </c>
      <c r="C173" s="22" t="str">
        <f>VLOOKUP(B173,'[1]LISTADO ATM'!$A$2:$B$822,2,0)</f>
        <v xml:space="preserve">ATM Estación Isla La Cueva (Cotuí) </v>
      </c>
      <c r="D173" s="40" t="s">
        <v>24</v>
      </c>
      <c r="E173" s="41"/>
    </row>
    <row r="174" spans="1:5" ht="18" x14ac:dyDescent="0.25">
      <c r="A174" s="38" t="str">
        <f>VLOOKUP(B174,'[1]LISTADO ATM'!$A$2:$C$822,3,0)</f>
        <v>NORTE</v>
      </c>
      <c r="B174" s="22">
        <v>941</v>
      </c>
      <c r="C174" s="22" t="str">
        <f>VLOOKUP(B174,'[1]LISTADO ATM'!$A$2:$B$822,2,0)</f>
        <v xml:space="preserve">ATM Estación Next (Puerto Plata) </v>
      </c>
      <c r="D174" s="40" t="s">
        <v>23</v>
      </c>
      <c r="E174" s="41"/>
    </row>
    <row r="175" spans="1:5" ht="18" x14ac:dyDescent="0.25">
      <c r="A175" s="38" t="str">
        <f>VLOOKUP(B175,'[1]LISTADO ATM'!$A$2:$C$822,3,0)</f>
        <v>NORTE</v>
      </c>
      <c r="B175" s="22">
        <v>964</v>
      </c>
      <c r="C175" s="22" t="str">
        <f>VLOOKUP(B175,'[1]LISTADO ATM'!$A$2:$B$822,2,0)</f>
        <v>ATM Hotel Sunscape (Norte)</v>
      </c>
      <c r="D175" s="40" t="s">
        <v>23</v>
      </c>
      <c r="E175" s="41"/>
    </row>
    <row r="176" spans="1:5" ht="18" x14ac:dyDescent="0.25">
      <c r="A176" s="38" t="str">
        <f>VLOOKUP(B176,'[1]LISTADO ATM'!$A$2:$C$822,3,0)</f>
        <v>DISTRITO NACIONAL</v>
      </c>
      <c r="B176" s="22">
        <v>60</v>
      </c>
      <c r="C176" s="22" t="str">
        <f>VLOOKUP(B176,'[1]LISTADO ATM'!$A$2:$B$822,2,0)</f>
        <v xml:space="preserve">ATM Autobanco 27 de Febrero </v>
      </c>
      <c r="D176" s="40" t="s">
        <v>23</v>
      </c>
      <c r="E176" s="41"/>
    </row>
    <row r="177" spans="1:5" ht="18" x14ac:dyDescent="0.25">
      <c r="A177" s="38" t="str">
        <f>VLOOKUP(B177,'[1]LISTADO ATM'!$A$2:$C$822,3,0)</f>
        <v>ESTE</v>
      </c>
      <c r="B177" s="22">
        <v>121</v>
      </c>
      <c r="C177" s="22" t="str">
        <f>VLOOKUP(B177,'[1]LISTADO ATM'!$A$2:$B$822,2,0)</f>
        <v xml:space="preserve">ATM Oficina Bayaguana </v>
      </c>
      <c r="D177" s="40" t="s">
        <v>23</v>
      </c>
      <c r="E177" s="41"/>
    </row>
    <row r="178" spans="1:5" ht="18" x14ac:dyDescent="0.25">
      <c r="A178" s="38" t="str">
        <f>VLOOKUP(B178,'[1]LISTADO ATM'!$A$2:$C$822,3,0)</f>
        <v>SUR</v>
      </c>
      <c r="B178" s="22">
        <v>342</v>
      </c>
      <c r="C178" s="22" t="str">
        <f>VLOOKUP(B178,'[1]LISTADO ATM'!$A$2:$B$822,2,0)</f>
        <v>ATM Oficina Obras Públicas Azua</v>
      </c>
      <c r="D178" s="40" t="s">
        <v>23</v>
      </c>
      <c r="E178" s="41"/>
    </row>
    <row r="179" spans="1:5" ht="18" x14ac:dyDescent="0.25">
      <c r="A179" s="38" t="str">
        <f>VLOOKUP(B179,'[1]LISTADO ATM'!$A$2:$C$822,3,0)</f>
        <v>NORTE</v>
      </c>
      <c r="B179" s="22">
        <v>413</v>
      </c>
      <c r="C179" s="22" t="str">
        <f>VLOOKUP(B179,'[1]LISTADO ATM'!$A$2:$B$822,2,0)</f>
        <v xml:space="preserve">ATM UNP Las Galeras Samaná </v>
      </c>
      <c r="D179" s="40" t="s">
        <v>25</v>
      </c>
      <c r="E179" s="41"/>
    </row>
    <row r="180" spans="1:5" ht="18" x14ac:dyDescent="0.25">
      <c r="A180" s="38" t="str">
        <f>VLOOKUP(B180,'[1]LISTADO ATM'!$A$2:$C$822,3,0)</f>
        <v>NORTE</v>
      </c>
      <c r="B180" s="22">
        <v>649</v>
      </c>
      <c r="C180" s="22" t="str">
        <f>VLOOKUP(B180,'[1]LISTADO ATM'!$A$2:$B$822,2,0)</f>
        <v xml:space="preserve">ATM Oficina Galería 56 (San Francisco de Macorís) </v>
      </c>
      <c r="D180" s="40" t="s">
        <v>23</v>
      </c>
      <c r="E180" s="41"/>
    </row>
    <row r="181" spans="1:5" ht="18" x14ac:dyDescent="0.25">
      <c r="A181" s="38" t="str">
        <f>VLOOKUP(B181,'[1]LISTADO ATM'!$A$2:$C$822,3,0)</f>
        <v>DISTRITO NACIONAL</v>
      </c>
      <c r="B181" s="22">
        <v>734</v>
      </c>
      <c r="C181" s="22" t="str">
        <f>VLOOKUP(B181,'[1]LISTADO ATM'!$A$2:$B$822,2,0)</f>
        <v xml:space="preserve">ATM Oficina Independencia I </v>
      </c>
      <c r="D181" s="40" t="s">
        <v>25</v>
      </c>
      <c r="E181" s="41"/>
    </row>
    <row r="182" spans="1:5" ht="18" x14ac:dyDescent="0.25">
      <c r="A182" s="38" t="str">
        <f>VLOOKUP(B182,'[1]LISTADO ATM'!$A$2:$C$822,3,0)</f>
        <v>ESTE</v>
      </c>
      <c r="B182" s="22">
        <v>844</v>
      </c>
      <c r="C182" s="22" t="str">
        <f>VLOOKUP(B182,'[1]LISTADO ATM'!$A$2:$B$822,2,0)</f>
        <v xml:space="preserve">ATM San Juan Shopping Center (Bávaro) </v>
      </c>
      <c r="D182" s="40" t="s">
        <v>24</v>
      </c>
      <c r="E182" s="41"/>
    </row>
    <row r="183" spans="1:5" ht="18" x14ac:dyDescent="0.25">
      <c r="A183" s="38" t="str">
        <f>VLOOKUP(B183,'[1]LISTADO ATM'!$A$2:$C$822,3,0)</f>
        <v>DISTRITO NACIONAL</v>
      </c>
      <c r="B183" s="22">
        <v>232</v>
      </c>
      <c r="C183" s="22" t="str">
        <f>VLOOKUP(B183,'[1]LISTADO ATM'!$A$2:$B$822,2,0)</f>
        <v xml:space="preserve">ATM S/M Nacional Charles de Gaulle </v>
      </c>
      <c r="D183" s="40" t="s">
        <v>24</v>
      </c>
      <c r="E183" s="41"/>
    </row>
    <row r="184" spans="1:5" ht="18" x14ac:dyDescent="0.25">
      <c r="A184" s="38" t="str">
        <f>VLOOKUP(B184,'[1]LISTADO ATM'!$A$2:$C$822,3,0)</f>
        <v>NORTE</v>
      </c>
      <c r="B184" s="22">
        <v>756</v>
      </c>
      <c r="C184" s="22" t="str">
        <f>VLOOKUP(B184,'[1]LISTADO ATM'!$A$2:$B$822,2,0)</f>
        <v xml:space="preserve">ATM UNP Villa La Mata (Cotuí) </v>
      </c>
      <c r="D184" s="40" t="s">
        <v>24</v>
      </c>
      <c r="E184" s="41"/>
    </row>
    <row r="185" spans="1:5" ht="18" x14ac:dyDescent="0.25">
      <c r="A185" s="38" t="str">
        <f>VLOOKUP(B185,'[1]LISTADO ATM'!$A$2:$C$822,3,0)</f>
        <v>DISTRITO NACIONAL</v>
      </c>
      <c r="B185" s="22">
        <v>967</v>
      </c>
      <c r="C185" s="22" t="str">
        <f>VLOOKUP(B185,'[1]LISTADO ATM'!$A$2:$B$822,2,0)</f>
        <v xml:space="preserve">ATM UNP Hiper Olé Autopista Duarte </v>
      </c>
      <c r="D185" s="40" t="s">
        <v>23</v>
      </c>
      <c r="E185" s="41"/>
    </row>
    <row r="186" spans="1:5" ht="18" x14ac:dyDescent="0.25">
      <c r="A186" s="38" t="str">
        <f>VLOOKUP(B186,'[1]LISTADO ATM'!$A$2:$C$822,3,0)</f>
        <v>SUR</v>
      </c>
      <c r="B186" s="22">
        <v>968</v>
      </c>
      <c r="C186" s="22" t="str">
        <f>VLOOKUP(B186,'[1]LISTADO ATM'!$A$2:$B$822,2,0)</f>
        <v xml:space="preserve">ATM UNP Mercado Baní </v>
      </c>
      <c r="D186" s="40" t="s">
        <v>24</v>
      </c>
      <c r="E186" s="41"/>
    </row>
    <row r="187" spans="1:5" ht="18" x14ac:dyDescent="0.25">
      <c r="A187" s="38" t="str">
        <f>VLOOKUP(B187,'[1]LISTADO ATM'!$A$2:$C$822,3,0)</f>
        <v>DISTRITO NACIONAL</v>
      </c>
      <c r="B187" s="22">
        <v>929</v>
      </c>
      <c r="C187" s="22" t="str">
        <f>VLOOKUP(B187,'[1]LISTADO ATM'!$A$2:$B$822,2,0)</f>
        <v>ATM Autoservicio Nacional El Conde</v>
      </c>
      <c r="D187" s="40" t="s">
        <v>23</v>
      </c>
      <c r="E187" s="41"/>
    </row>
    <row r="188" spans="1:5" ht="18" x14ac:dyDescent="0.25">
      <c r="A188" s="38" t="str">
        <f>VLOOKUP(B188,'[1]LISTADO ATM'!$A$2:$C$822,3,0)</f>
        <v>ESTE</v>
      </c>
      <c r="B188" s="22">
        <v>293</v>
      </c>
      <c r="C188" s="22" t="str">
        <f>VLOOKUP(B188,'[1]LISTADO ATM'!$A$2:$B$822,2,0)</f>
        <v xml:space="preserve">ATM S/M Nueva Visión (San Pedro) </v>
      </c>
      <c r="D188" s="40" t="s">
        <v>24</v>
      </c>
      <c r="E188" s="41"/>
    </row>
    <row r="189" spans="1:5" ht="18" x14ac:dyDescent="0.25">
      <c r="A189" s="38" t="str">
        <f>VLOOKUP(B189,'[1]LISTADO ATM'!$A$2:$C$822,3,0)</f>
        <v>NORTE</v>
      </c>
      <c r="B189" s="22">
        <v>277</v>
      </c>
      <c r="C189" s="22" t="str">
        <f>VLOOKUP(B189,'[1]LISTADO ATM'!$A$2:$B$822,2,0)</f>
        <v xml:space="preserve">ATM Oficina Duarte (Santiago) </v>
      </c>
      <c r="D189" s="40" t="s">
        <v>24</v>
      </c>
      <c r="E189" s="41"/>
    </row>
    <row r="190" spans="1:5" ht="18" x14ac:dyDescent="0.25">
      <c r="A190" s="38" t="str">
        <f>VLOOKUP(B190,'[1]LISTADO ATM'!$A$2:$C$822,3,0)</f>
        <v>DISTRITO NACIONAL</v>
      </c>
      <c r="B190" s="22">
        <v>239</v>
      </c>
      <c r="C190" s="22" t="str">
        <f>VLOOKUP(B190,'[1]LISTADO ATM'!$A$2:$B$822,2,0)</f>
        <v xml:space="preserve">ATM Autobanco Charles de Gaulle </v>
      </c>
      <c r="D190" s="40" t="s">
        <v>24</v>
      </c>
      <c r="E190" s="41"/>
    </row>
    <row r="191" spans="1:5" ht="18" x14ac:dyDescent="0.25">
      <c r="A191" s="38" t="str">
        <f>VLOOKUP(B191,'[1]LISTADO ATM'!$A$2:$C$822,3,0)</f>
        <v>NORTE</v>
      </c>
      <c r="B191" s="22">
        <v>910</v>
      </c>
      <c r="C191" s="22" t="str">
        <f>VLOOKUP(B191,'[1]LISTADO ATM'!$A$2:$B$822,2,0)</f>
        <v xml:space="preserve">ATM Oficina El Sol II (Santiago) </v>
      </c>
      <c r="D191" s="40" t="s">
        <v>24</v>
      </c>
      <c r="E191" s="41"/>
    </row>
    <row r="192" spans="1:5" ht="18" x14ac:dyDescent="0.25">
      <c r="A192" s="38" t="str">
        <f>VLOOKUP(B192,'[1]LISTADO ATM'!$A$2:$C$822,3,0)</f>
        <v>ESTE</v>
      </c>
      <c r="B192" s="22">
        <v>217</v>
      </c>
      <c r="C192" s="22" t="str">
        <f>VLOOKUP(B192,'[1]LISTADO ATM'!$A$2:$B$822,2,0)</f>
        <v xml:space="preserve">ATM Oficina Bávaro </v>
      </c>
      <c r="D192" s="40" t="s">
        <v>24</v>
      </c>
      <c r="E192" s="41"/>
    </row>
    <row r="193" spans="1:5" ht="18" x14ac:dyDescent="0.25">
      <c r="A193" s="38" t="str">
        <f>VLOOKUP(B193,'[1]LISTADO ATM'!$A$2:$C$822,3,0)</f>
        <v>NORTE</v>
      </c>
      <c r="B193" s="22">
        <v>79</v>
      </c>
      <c r="C193" s="22" t="str">
        <f>VLOOKUP(B193,'[1]LISTADO ATM'!$A$2:$B$822,2,0)</f>
        <v xml:space="preserve">ATM UNP Luperón (Puerto Plata) </v>
      </c>
      <c r="D193" s="40" t="s">
        <v>24</v>
      </c>
      <c r="E193" s="41"/>
    </row>
    <row r="194" spans="1:5" ht="18" x14ac:dyDescent="0.25">
      <c r="A194" s="38" t="str">
        <f>VLOOKUP(B194,'[1]LISTADO ATM'!$A$2:$C$822,3,0)</f>
        <v>NORTE</v>
      </c>
      <c r="B194" s="22">
        <v>877</v>
      </c>
      <c r="C194" s="22" t="str">
        <f>VLOOKUP(B194,'[1]LISTADO ATM'!$A$2:$B$822,2,0)</f>
        <v xml:space="preserve">ATM Estación Los Samanes (Ranchito, La Vega) </v>
      </c>
      <c r="D194" s="40" t="s">
        <v>23</v>
      </c>
      <c r="E194" s="41"/>
    </row>
    <row r="195" spans="1:5" ht="18" x14ac:dyDescent="0.25">
      <c r="A195" s="38" t="str">
        <f>VLOOKUP(B195,'[1]LISTADO ATM'!$A$2:$C$822,3,0)</f>
        <v>DISTRITO NACIONAL</v>
      </c>
      <c r="B195" s="22">
        <v>841</v>
      </c>
      <c r="C195" s="22" t="str">
        <f>VLOOKUP(B195,'[1]LISTADO ATM'!$A$2:$B$822,2,0)</f>
        <v xml:space="preserve">ATM CEA </v>
      </c>
      <c r="D195" s="40" t="s">
        <v>24</v>
      </c>
      <c r="E195" s="41"/>
    </row>
    <row r="196" spans="1:5" ht="18" x14ac:dyDescent="0.25">
      <c r="A196" s="38" t="e">
        <f>VLOOKUP(B196,'[1]LISTADO ATM'!$A$2:$C$822,3,0)</f>
        <v>#N/A</v>
      </c>
      <c r="B196" s="22"/>
      <c r="C196" s="22" t="e">
        <f>VLOOKUP(B196,'[1]LISTADO ATM'!$A$2:$B$822,2,0)</f>
        <v>#N/A</v>
      </c>
      <c r="D196" s="40"/>
      <c r="E196" s="41"/>
    </row>
    <row r="197" spans="1:5" ht="18.75" thickBot="1" x14ac:dyDescent="0.3">
      <c r="A197" s="26" t="s">
        <v>11</v>
      </c>
      <c r="B197" s="37">
        <f>COUNT(B153:B196)</f>
        <v>43</v>
      </c>
      <c r="C197" s="23"/>
      <c r="D197" s="23"/>
      <c r="E197" s="24"/>
    </row>
  </sheetData>
  <mergeCells count="57">
    <mergeCell ref="D173:E173"/>
    <mergeCell ref="D174:E174"/>
    <mergeCell ref="D175:E175"/>
    <mergeCell ref="D178:E178"/>
    <mergeCell ref="D179:E179"/>
    <mergeCell ref="D176:E176"/>
    <mergeCell ref="C15:E15"/>
    <mergeCell ref="A17:E17"/>
    <mergeCell ref="A1:E1"/>
    <mergeCell ref="A2:E2"/>
    <mergeCell ref="A7:E7"/>
    <mergeCell ref="C10:E10"/>
    <mergeCell ref="A12:E12"/>
    <mergeCell ref="D159:E159"/>
    <mergeCell ref="D160:E160"/>
    <mergeCell ref="A148:B148"/>
    <mergeCell ref="A149:B149"/>
    <mergeCell ref="A151:E151"/>
    <mergeCell ref="D152:E152"/>
    <mergeCell ref="D153:E153"/>
    <mergeCell ref="D157:E157"/>
    <mergeCell ref="D158:E158"/>
    <mergeCell ref="D154:E154"/>
    <mergeCell ref="D155:E155"/>
    <mergeCell ref="D156:E156"/>
    <mergeCell ref="D190:E190"/>
    <mergeCell ref="D164:E164"/>
    <mergeCell ref="D165:E165"/>
    <mergeCell ref="D186:E186"/>
    <mergeCell ref="D189:E189"/>
    <mergeCell ref="D166:E166"/>
    <mergeCell ref="D167:E167"/>
    <mergeCell ref="D168:E168"/>
    <mergeCell ref="D169:E169"/>
    <mergeCell ref="D170:E170"/>
    <mergeCell ref="D171:E171"/>
    <mergeCell ref="D172:E172"/>
    <mergeCell ref="D180:E180"/>
    <mergeCell ref="D181:E181"/>
    <mergeCell ref="D182:E182"/>
    <mergeCell ref="D183:E183"/>
    <mergeCell ref="D195:E195"/>
    <mergeCell ref="D196:E196"/>
    <mergeCell ref="A87:E87"/>
    <mergeCell ref="A125:E125"/>
    <mergeCell ref="D185:E185"/>
    <mergeCell ref="D193:E193"/>
    <mergeCell ref="D194:E194"/>
    <mergeCell ref="D191:E191"/>
    <mergeCell ref="D192:E192"/>
    <mergeCell ref="D161:E161"/>
    <mergeCell ref="D177:E177"/>
    <mergeCell ref="D187:E187"/>
    <mergeCell ref="D188:E188"/>
    <mergeCell ref="D162:E162"/>
    <mergeCell ref="D163:E163"/>
    <mergeCell ref="D184:E18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2021-05-31T09:52:53Z</dcterms:modified>
</cp:coreProperties>
</file>