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2\"/>
    </mc:Choice>
  </mc:AlternateContent>
  <bookViews>
    <workbookView xWindow="0" yWindow="0" windowWidth="1533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" l="1"/>
  <c r="B120" i="1"/>
  <c r="C116" i="1"/>
  <c r="C117" i="1"/>
  <c r="A116" i="1"/>
  <c r="A117" i="1"/>
  <c r="B130" i="1"/>
  <c r="C128" i="1"/>
  <c r="C129" i="1"/>
  <c r="A128" i="1"/>
  <c r="A129" i="1"/>
  <c r="C126" i="1"/>
  <c r="C127" i="1"/>
  <c r="A126" i="1"/>
  <c r="A127" i="1"/>
  <c r="C115" i="1"/>
  <c r="C118" i="1"/>
  <c r="C119" i="1"/>
  <c r="A115" i="1"/>
  <c r="A118" i="1"/>
  <c r="A119" i="1"/>
  <c r="C95" i="1"/>
  <c r="C96" i="1"/>
  <c r="C97" i="1"/>
  <c r="C98" i="1"/>
  <c r="C99" i="1"/>
  <c r="C100" i="1"/>
  <c r="A95" i="1"/>
  <c r="A96" i="1"/>
  <c r="A97" i="1"/>
  <c r="A98" i="1"/>
  <c r="A99" i="1"/>
  <c r="A100" i="1"/>
  <c r="B60" i="1"/>
  <c r="B150" i="1"/>
  <c r="C147" i="1"/>
  <c r="C148" i="1"/>
  <c r="C149" i="1"/>
  <c r="A147" i="1"/>
  <c r="A148" i="1"/>
  <c r="A149" i="1"/>
  <c r="C146" i="1"/>
  <c r="A146" i="1"/>
  <c r="B54" i="1"/>
  <c r="C52" i="1"/>
  <c r="C53" i="1"/>
  <c r="A52" i="1"/>
  <c r="A53" i="1"/>
  <c r="C46" i="1"/>
  <c r="C47" i="1"/>
  <c r="C48" i="1"/>
  <c r="C49" i="1"/>
  <c r="A46" i="1"/>
  <c r="A47" i="1"/>
  <c r="A48" i="1"/>
  <c r="A49" i="1"/>
  <c r="C90" i="1"/>
  <c r="C91" i="1"/>
  <c r="A90" i="1"/>
  <c r="A91" i="1"/>
  <c r="C140" i="1"/>
  <c r="C141" i="1"/>
  <c r="C142" i="1"/>
  <c r="C143" i="1"/>
  <c r="C144" i="1"/>
  <c r="C145" i="1"/>
  <c r="A140" i="1"/>
  <c r="A141" i="1"/>
  <c r="A142" i="1"/>
  <c r="A143" i="1"/>
  <c r="A144" i="1"/>
  <c r="A145" i="1"/>
  <c r="C113" i="1"/>
  <c r="C114" i="1"/>
  <c r="A113" i="1"/>
  <c r="A114" i="1"/>
  <c r="C88" i="1"/>
  <c r="C89" i="1"/>
  <c r="C92" i="1"/>
  <c r="A88" i="1"/>
  <c r="A89" i="1"/>
  <c r="A92" i="1"/>
  <c r="A51" i="1" l="1"/>
  <c r="C51" i="1"/>
  <c r="A40" i="1"/>
  <c r="C40" i="1"/>
  <c r="A41" i="1"/>
  <c r="C41" i="1"/>
  <c r="A42" i="1"/>
  <c r="C42" i="1"/>
  <c r="A43" i="1"/>
  <c r="C43" i="1"/>
  <c r="A44" i="1"/>
  <c r="C44" i="1"/>
  <c r="A45" i="1"/>
  <c r="C45" i="1"/>
  <c r="A50" i="1"/>
  <c r="C50" i="1"/>
  <c r="A85" i="1"/>
  <c r="C85" i="1"/>
  <c r="A86" i="1"/>
  <c r="C86" i="1"/>
  <c r="A87" i="1"/>
  <c r="C87" i="1"/>
  <c r="A93" i="1"/>
  <c r="C93" i="1"/>
  <c r="A94" i="1"/>
  <c r="C94" i="1"/>
  <c r="A35" i="1"/>
  <c r="C35" i="1"/>
  <c r="A36" i="1"/>
  <c r="C36" i="1"/>
  <c r="A37" i="1"/>
  <c r="C37" i="1"/>
  <c r="A38" i="1"/>
  <c r="C38" i="1"/>
  <c r="A39" i="1"/>
  <c r="C39" i="1"/>
  <c r="A30" i="1"/>
  <c r="C30" i="1"/>
  <c r="A31" i="1"/>
  <c r="C31" i="1"/>
  <c r="A32" i="1"/>
  <c r="C32" i="1"/>
  <c r="A33" i="1"/>
  <c r="C33" i="1"/>
  <c r="A34" i="1"/>
  <c r="C34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81" i="1"/>
  <c r="C81" i="1"/>
  <c r="A82" i="1"/>
  <c r="C82" i="1"/>
  <c r="A83" i="1"/>
  <c r="C83" i="1"/>
  <c r="A84" i="1"/>
  <c r="C84" i="1"/>
  <c r="A112" i="1"/>
  <c r="C112" i="1"/>
  <c r="A78" i="1"/>
  <c r="C78" i="1"/>
  <c r="A79" i="1"/>
  <c r="C79" i="1"/>
  <c r="A80" i="1"/>
  <c r="C80" i="1"/>
  <c r="A109" i="1"/>
  <c r="C109" i="1"/>
  <c r="A110" i="1"/>
  <c r="C110" i="1"/>
  <c r="A111" i="1"/>
  <c r="C111" i="1"/>
  <c r="A59" i="1"/>
  <c r="C59" i="1"/>
  <c r="A139" i="1"/>
  <c r="C139" i="1"/>
  <c r="A76" i="1"/>
  <c r="C76" i="1"/>
  <c r="A77" i="1"/>
  <c r="C77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C75" i="1"/>
  <c r="C74" i="1"/>
  <c r="A74" i="1"/>
  <c r="A75" i="1"/>
  <c r="C108" i="1"/>
  <c r="A108" i="1"/>
  <c r="C72" i="1" l="1"/>
  <c r="A72" i="1"/>
  <c r="C71" i="1"/>
  <c r="A71" i="1"/>
  <c r="C124" i="1"/>
  <c r="C125" i="1"/>
  <c r="A124" i="1"/>
  <c r="A125" i="1"/>
  <c r="C9" i="1"/>
  <c r="A9" i="1"/>
  <c r="C73" i="1" l="1"/>
  <c r="A73" i="1"/>
  <c r="E2" i="3" l="1"/>
  <c r="C58" i="1"/>
  <c r="A58" i="1"/>
  <c r="C69" i="1"/>
  <c r="A69" i="1"/>
  <c r="C107" i="1"/>
  <c r="A107" i="1"/>
  <c r="C70" i="1"/>
  <c r="A70" i="1"/>
  <c r="C68" i="1" l="1"/>
  <c r="A68" i="1"/>
  <c r="A67" i="1"/>
  <c r="C67" i="1"/>
  <c r="A66" i="1"/>
  <c r="C66" i="1"/>
  <c r="A65" i="1"/>
  <c r="C65" i="1"/>
  <c r="A106" i="1"/>
  <c r="C106" i="1"/>
  <c r="A64" i="1"/>
  <c r="C64" i="1"/>
  <c r="A138" i="1" l="1"/>
  <c r="C138" i="1"/>
  <c r="A137" i="1"/>
  <c r="C137" i="1"/>
  <c r="C105" i="1" l="1"/>
  <c r="A105" i="1"/>
  <c r="A133" i="1" l="1"/>
</calcChain>
</file>

<file path=xl/sharedStrings.xml><?xml version="1.0" encoding="utf-8"?>
<sst xmlns="http://schemas.openxmlformats.org/spreadsheetml/2006/main" count="1080" uniqueCount="61">
  <si>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</si>
  <si>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</si>
  <si>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</si>
  <si>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</si>
  <si>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</si>
  <si>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</si>
  <si>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</si>
  <si>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</si>
  <si>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</si>
  <si>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</si>
  <si>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</si>
  <si>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</si>
  <si>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</si>
  <si>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</si>
  <si>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</si>
  <si>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</si>
  <si>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</si>
  <si>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3 Gavetas Vacías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</si>
  <si>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</si>
  <si>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</si>
  <si>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</si>
  <si>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</si>
  <si>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</si>
  <si>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</si>
  <si>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</si>
  <si>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</si>
  <si>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</si>
  <si>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3336044867 </t>
  </si>
  <si>
    <t>3336044868 </t>
  </si>
  <si>
    <t>3336044869 </t>
  </si>
  <si>
    <t>3336044871 </t>
  </si>
  <si>
    <t>3336044872 </t>
  </si>
  <si>
    <t>3336044873 </t>
  </si>
  <si>
    <t>3336044886 </t>
  </si>
  <si>
    <t>3336044891 </t>
  </si>
  <si>
    <t>3336044894 </t>
  </si>
  <si>
    <t>3336044921 </t>
  </si>
  <si>
    <t>3336044936 </t>
  </si>
  <si>
    <t>3336044961 </t>
  </si>
  <si>
    <t>3336044974 </t>
  </si>
  <si>
    <t>3336044976 </t>
  </si>
  <si>
    <t>3336044977 </t>
  </si>
  <si>
    <t>3336044979 </t>
  </si>
  <si>
    <t>3336044981 </t>
  </si>
  <si>
    <t>3336045002 </t>
  </si>
  <si>
    <t>3336045006 </t>
  </si>
  <si>
    <t>3336045009 </t>
  </si>
  <si>
    <t>3336045013 </t>
  </si>
  <si>
    <t>3336045020 </t>
  </si>
  <si>
    <t>3336045022 </t>
  </si>
  <si>
    <t>3336045065 </t>
  </si>
  <si>
    <t>3336045066 </t>
  </si>
  <si>
    <t>3336045070 </t>
  </si>
  <si>
    <t>3336045073 </t>
  </si>
  <si>
    <t>3336045074 </t>
  </si>
  <si>
    <t>3336045126 </t>
  </si>
  <si>
    <t>3336045128 </t>
  </si>
  <si>
    <t>3336045127 </t>
  </si>
  <si>
    <t>3336045140 </t>
  </si>
  <si>
    <t>3336045142 </t>
  </si>
  <si>
    <t>3336045143 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</si>
</sst>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5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38" fillId="6" borderId="45" xfId="0" applyFont="1" applyFill="1" applyBorder="1" applyAlignment="1">
      <alignment horizontal="center" vertical="center"/>
    </xf>
    <xf numFmtId="0" fontId="38" fillId="6" borderId="19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8" fillId="8" borderId="47" xfId="0" applyFont="1" applyFill="1" applyBorder="1" applyAlignment="1">
      <alignment horizontal="center" vertical="center" wrapText="1"/>
    </xf>
    <xf numFmtId="0" fontId="5" fillId="6" borderId="19" xfId="0" applyNumberFormat="1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6" fillId="10" borderId="46" xfId="0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topLeftCell="A115" zoomScale="90" zoomScaleNormal="90" workbookViewId="0">
      <selection activeCell="F122" sqref="F122"/>
    </sheetView>
  </sheetViews>
  <sheetFormatPr baseColWidth="10"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16384" width="23.42578125" style="14"/>
  </cols>
  <sheetData>
    <row r="1" spans="1:5" ht="25.5" customHeight="1" x14ac:dyDescent="0.25">
      <c r="A1" s="68" t="s">
        <v>0</v>
      </c>
      <c r="B1" s="69"/>
      <c r="C1" s="69"/>
      <c r="D1" s="69"/>
      <c r="E1" s="70"/>
    </row>
    <row r="2" spans="1:5" ht="25.5" customHeight="1" x14ac:dyDescent="0.25">
      <c r="A2" s="71" t="s">
        <v>20</v>
      </c>
      <c r="B2" s="72"/>
      <c r="C2" s="72"/>
      <c r="D2" s="72"/>
      <c r="E2" s="73"/>
    </row>
    <row r="3" spans="1:5" ht="18" customHeight="1" x14ac:dyDescent="0.25">
      <c r="A3" s="77"/>
      <c r="B3" s="60"/>
      <c r="C3" s="78"/>
      <c r="D3" s="78"/>
      <c r="E3" s="79"/>
    </row>
    <row r="4" spans="1:5" ht="18.75" thickBot="1" x14ac:dyDescent="0.3">
      <c r="A4" s="12" t="s">
        <v>1</v>
      </c>
      <c r="B4" s="15">
        <v>44471.25</v>
      </c>
      <c r="C4" s="80"/>
      <c r="D4" s="80"/>
      <c r="E4" s="81"/>
    </row>
    <row r="5" spans="1:5" ht="18.75" thickBot="1" x14ac:dyDescent="0.3">
      <c r="A5" s="12" t="s">
        <v>2</v>
      </c>
      <c r="B5" s="15">
        <v>44471.708333333336</v>
      </c>
      <c r="C5" s="80"/>
      <c r="D5" s="80"/>
      <c r="E5" s="81"/>
    </row>
    <row r="6" spans="1:5" ht="18" customHeight="1" x14ac:dyDescent="0.25">
      <c r="A6" s="84"/>
      <c r="B6" s="85"/>
      <c r="C6" s="82"/>
      <c r="D6" s="82"/>
      <c r="E6" s="83"/>
    </row>
    <row r="7" spans="1:5" ht="18" customHeight="1" thickBot="1" x14ac:dyDescent="0.3">
      <c r="A7" s="74" t="s">
        <v>3</v>
      </c>
      <c r="B7" s="75"/>
      <c r="C7" s="75"/>
      <c r="D7" s="75"/>
      <c r="E7" s="76"/>
    </row>
    <row r="8" spans="1:5" ht="18" x14ac:dyDescent="0.25">
      <c r="A8" s="16" t="s">
        <v>4</v>
      </c>
      <c r="B8" s="25" t="s">
        <v>5</v>
      </c>
      <c r="C8" s="16" t="s">
        <v>6</v>
      </c>
      <c r="D8" s="19" t="s">
        <v>7</v>
      </c>
      <c r="E8" s="39" t="s">
        <v>8</v>
      </c>
    </row>
    <row r="9" spans="1:5" s="20" customFormat="1" ht="21" customHeight="1" x14ac:dyDescent="0.25">
      <c r="A9" s="24" t="str">
        <f>VLOOKUP(B9,'[1]LISTADO ATM'!$A$2:$C$922,3,0)</f>
        <v>NORTE</v>
      </c>
      <c r="B9" s="23">
        <v>796</v>
      </c>
      <c r="C9" s="24" t="str">
        <f>VLOOKUP(B9,'[1]LISTADO ATM'!$A$2:$B$922,2,0)</f>
        <v xml:space="preserve">ATM Oficina Plaza Ventura (Nagua) </v>
      </c>
      <c r="D9" s="31" t="s">
        <v>25</v>
      </c>
      <c r="E9" s="36">
        <v>3336044849</v>
      </c>
    </row>
    <row r="10" spans="1:5" s="20" customFormat="1" ht="21" customHeight="1" x14ac:dyDescent="0.25">
      <c r="A10" s="24" t="str">
        <f>VLOOKUP(B10,'[1]LISTADO ATM'!$A$2:$C$922,3,0)</f>
        <v>NORTE</v>
      </c>
      <c r="B10" s="23">
        <v>142</v>
      </c>
      <c r="C10" s="24" t="str">
        <f>VLOOKUP(B10,'[1]LISTADO ATM'!$A$2:$B$922,2,0)</f>
        <v xml:space="preserve">ATM Centro de Caja Galerías Bonao </v>
      </c>
      <c r="D10" s="31" t="s">
        <v>25</v>
      </c>
      <c r="E10" s="36">
        <v>3336044822</v>
      </c>
    </row>
    <row r="11" spans="1:5" s="20" customFormat="1" ht="21" customHeight="1" x14ac:dyDescent="0.25">
      <c r="A11" s="24" t="str">
        <f>VLOOKUP(B11,'[1]LISTADO ATM'!$A$2:$C$922,3,0)</f>
        <v>NORTE</v>
      </c>
      <c r="B11" s="23">
        <v>937</v>
      </c>
      <c r="C11" s="24" t="str">
        <f>VLOOKUP(B11,'[1]LISTADO ATM'!$A$2:$B$922,2,0)</f>
        <v xml:space="preserve">ATM Autobanco Oficina La Vega II </v>
      </c>
      <c r="D11" s="31" t="s">
        <v>25</v>
      </c>
      <c r="E11" s="32">
        <v>3336044814</v>
      </c>
    </row>
    <row r="12" spans="1:5" s="20" customFormat="1" ht="21" customHeight="1" x14ac:dyDescent="0.25">
      <c r="A12" s="24" t="str">
        <f>VLOOKUP(B12,'[1]LISTADO ATM'!$A$2:$C$922,3,0)</f>
        <v>NORTE</v>
      </c>
      <c r="B12" s="23">
        <v>986</v>
      </c>
      <c r="C12" s="24" t="str">
        <f>VLOOKUP(B12,'[1]LISTADO ATM'!$A$2:$B$922,2,0)</f>
        <v xml:space="preserve">ATM S/M Jumbo (La Vega) </v>
      </c>
      <c r="D12" s="31" t="s">
        <v>25</v>
      </c>
      <c r="E12" s="32">
        <v>3336044717</v>
      </c>
    </row>
    <row r="13" spans="1:5" s="20" customFormat="1" ht="21" customHeight="1" x14ac:dyDescent="0.25">
      <c r="A13" s="24" t="str">
        <f>VLOOKUP(B13,'[1]LISTADO ATM'!$A$2:$C$922,3,0)</f>
        <v>NORTE</v>
      </c>
      <c r="B13" s="23">
        <v>285</v>
      </c>
      <c r="C13" s="24" t="str">
        <f>VLOOKUP(B13,'[1]LISTADO ATM'!$A$2:$B$922,2,0)</f>
        <v xml:space="preserve">ATM Oficina Camino Real (Puerto Plata) </v>
      </c>
      <c r="D13" s="31" t="s">
        <v>25</v>
      </c>
      <c r="E13" s="32">
        <v>3336043365</v>
      </c>
    </row>
    <row r="14" spans="1:5" s="20" customFormat="1" ht="21" customHeight="1" x14ac:dyDescent="0.25">
      <c r="A14" s="24" t="str">
        <f>VLOOKUP(B14,'[1]LISTADO ATM'!$A$2:$C$922,3,0)</f>
        <v>DISTRITO NACIONAL</v>
      </c>
      <c r="B14" s="23">
        <v>227</v>
      </c>
      <c r="C14" s="24" t="str">
        <f>VLOOKUP(B14,'[1]LISTADO ATM'!$A$2:$B$922,2,0)</f>
        <v xml:space="preserve">ATM S/M Bravo Av. Enriquillo </v>
      </c>
      <c r="D14" s="31" t="s">
        <v>25</v>
      </c>
      <c r="E14" s="23" t="s">
        <v>30</v>
      </c>
    </row>
    <row r="15" spans="1:5" s="20" customFormat="1" ht="21" customHeight="1" x14ac:dyDescent="0.25">
      <c r="A15" s="24" t="str">
        <f>VLOOKUP(B15,'[1]LISTADO ATM'!$A$2:$C$922,3,0)</f>
        <v>DISTRITO NACIONAL</v>
      </c>
      <c r="B15" s="23">
        <v>610</v>
      </c>
      <c r="C15" s="24" t="str">
        <f>VLOOKUP(B15,'[1]LISTADO ATM'!$A$2:$B$922,2,0)</f>
        <v xml:space="preserve">ATM EDEESTE </v>
      </c>
      <c r="D15" s="31" t="s">
        <v>25</v>
      </c>
      <c r="E15" s="23" t="s">
        <v>33</v>
      </c>
    </row>
    <row r="16" spans="1:5" s="20" customFormat="1" ht="21" customHeight="1" x14ac:dyDescent="0.25">
      <c r="A16" s="24" t="str">
        <f>VLOOKUP(B16,'[1]LISTADO ATM'!$A$2:$C$922,3,0)</f>
        <v>DISTRITO NACIONAL</v>
      </c>
      <c r="B16" s="23">
        <v>515</v>
      </c>
      <c r="C16" s="24" t="str">
        <f>VLOOKUP(B16,'[1]LISTADO ATM'!$A$2:$B$922,2,0)</f>
        <v xml:space="preserve">ATM Oficina Agora Mall I </v>
      </c>
      <c r="D16" s="31" t="s">
        <v>25</v>
      </c>
      <c r="E16" s="23" t="s">
        <v>37</v>
      </c>
    </row>
    <row r="17" spans="1:5" s="20" customFormat="1" ht="21" customHeight="1" x14ac:dyDescent="0.25">
      <c r="A17" s="24" t="str">
        <f>VLOOKUP(B17,'[1]LISTADO ATM'!$A$2:$C$922,3,0)</f>
        <v>DISTRITO NACIONAL</v>
      </c>
      <c r="B17" s="23">
        <v>235</v>
      </c>
      <c r="C17" s="24" t="str">
        <f>VLOOKUP(B17,'[1]LISTADO ATM'!$A$2:$B$922,2,0)</f>
        <v xml:space="preserve">ATM Oficina Multicentro La Sirena San Isidro </v>
      </c>
      <c r="D17" s="31" t="s">
        <v>25</v>
      </c>
      <c r="E17" s="23" t="s">
        <v>29</v>
      </c>
    </row>
    <row r="18" spans="1:5" s="20" customFormat="1" ht="21" customHeight="1" x14ac:dyDescent="0.25">
      <c r="A18" s="24" t="str">
        <f>VLOOKUP(B18,'[1]LISTADO ATM'!$A$2:$C$922,3,0)</f>
        <v>DISTRITO NACIONAL</v>
      </c>
      <c r="B18" s="23">
        <v>389</v>
      </c>
      <c r="C18" s="24" t="str">
        <f>VLOOKUP(B18,'[1]LISTADO ATM'!$A$2:$B$922,2,0)</f>
        <v xml:space="preserve">ATM Casino Hotel Princess </v>
      </c>
      <c r="D18" s="31" t="s">
        <v>25</v>
      </c>
      <c r="E18" s="23">
        <v>3336044843</v>
      </c>
    </row>
    <row r="19" spans="1:5" s="20" customFormat="1" ht="21" customHeight="1" x14ac:dyDescent="0.25">
      <c r="A19" s="24" t="str">
        <f>VLOOKUP(B19,'[1]LISTADO ATM'!$A$2:$C$922,3,0)</f>
        <v>DISTRITO NACIONAL</v>
      </c>
      <c r="B19" s="23">
        <v>596</v>
      </c>
      <c r="C19" s="24" t="str">
        <f>VLOOKUP(B19,'[1]LISTADO ATM'!$A$2:$B$922,2,0)</f>
        <v xml:space="preserve">ATM Autobanco Malecón Center </v>
      </c>
      <c r="D19" s="31" t="s">
        <v>25</v>
      </c>
      <c r="E19" s="23">
        <v>3336044816</v>
      </c>
    </row>
    <row r="20" spans="1:5" s="20" customFormat="1" ht="21" customHeight="1" x14ac:dyDescent="0.25">
      <c r="A20" s="24" t="str">
        <f>VLOOKUP(B20,'[1]LISTADO ATM'!$A$2:$C$922,3,0)</f>
        <v>DISTRITO NACIONAL</v>
      </c>
      <c r="B20" s="23">
        <v>577</v>
      </c>
      <c r="C20" s="24" t="str">
        <f>VLOOKUP(B20,'[1]LISTADO ATM'!$A$2:$B$922,2,0)</f>
        <v xml:space="preserve">ATM Olé Ave. Duarte </v>
      </c>
      <c r="D20" s="31" t="s">
        <v>25</v>
      </c>
      <c r="E20" s="32" t="s">
        <v>34</v>
      </c>
    </row>
    <row r="21" spans="1:5" s="20" customFormat="1" ht="21" customHeight="1" x14ac:dyDescent="0.25">
      <c r="A21" s="24" t="str">
        <f>VLOOKUP(B21,'[1]LISTADO ATM'!$A$2:$C$922,3,0)</f>
        <v>NORTE</v>
      </c>
      <c r="B21" s="23">
        <v>372</v>
      </c>
      <c r="C21" s="24" t="str">
        <f>VLOOKUP(B21,'[1]LISTADO ATM'!$A$2:$B$922,2,0)</f>
        <v>ATM Oficina Sánchez II</v>
      </c>
      <c r="D21" s="31" t="s">
        <v>25</v>
      </c>
      <c r="E21" s="32" t="s">
        <v>38</v>
      </c>
    </row>
    <row r="22" spans="1:5" s="20" customFormat="1" ht="21" customHeight="1" x14ac:dyDescent="0.25">
      <c r="A22" s="24" t="str">
        <f>VLOOKUP(B22,'[1]LISTADO ATM'!$A$2:$C$922,3,0)</f>
        <v>DISTRITO NACIONAL</v>
      </c>
      <c r="B22" s="23">
        <v>793</v>
      </c>
      <c r="C22" s="24" t="str">
        <f>VLOOKUP(B22,'[1]LISTADO ATM'!$A$2:$B$922,2,0)</f>
        <v xml:space="preserve">ATM Centro de Caja Agora Mall </v>
      </c>
      <c r="D22" s="31" t="s">
        <v>25</v>
      </c>
      <c r="E22" s="32" t="s">
        <v>40</v>
      </c>
    </row>
    <row r="23" spans="1:5" s="20" customFormat="1" ht="21" customHeight="1" x14ac:dyDescent="0.25">
      <c r="A23" s="24" t="str">
        <f>VLOOKUP(B23,'[1]LISTADO ATM'!$A$2:$C$922,3,0)</f>
        <v>DISTRITO NACIONAL</v>
      </c>
      <c r="B23" s="23">
        <v>169</v>
      </c>
      <c r="C23" s="24" t="str">
        <f>VLOOKUP(B23,'[1]LISTADO ATM'!$A$2:$B$922,2,0)</f>
        <v xml:space="preserve">ATM Oficina Caonabo </v>
      </c>
      <c r="D23" s="31" t="s">
        <v>25</v>
      </c>
      <c r="E23" s="32" t="s">
        <v>43</v>
      </c>
    </row>
    <row r="24" spans="1:5" s="20" customFormat="1" ht="21" customHeight="1" x14ac:dyDescent="0.25">
      <c r="A24" s="24" t="str">
        <f>VLOOKUP(B24,'[1]LISTADO ATM'!$A$2:$C$922,3,0)</f>
        <v>NORTE</v>
      </c>
      <c r="B24" s="23">
        <v>647</v>
      </c>
      <c r="C24" s="24" t="str">
        <f>VLOOKUP(B24,'[1]LISTADO ATM'!$A$2:$B$922,2,0)</f>
        <v xml:space="preserve">ATM CORAASAN </v>
      </c>
      <c r="D24" s="31" t="s">
        <v>25</v>
      </c>
      <c r="E24" s="36">
        <v>3336044850</v>
      </c>
    </row>
    <row r="25" spans="1:5" s="20" customFormat="1" ht="21" customHeight="1" x14ac:dyDescent="0.25">
      <c r="A25" s="24" t="str">
        <f>VLOOKUP(B25,'[1]LISTADO ATM'!$A$2:$C$922,3,0)</f>
        <v>DISTRITO NACIONAL</v>
      </c>
      <c r="B25" s="23">
        <v>525</v>
      </c>
      <c r="C25" s="24" t="str">
        <f>VLOOKUP(B25,'[1]LISTADO ATM'!$A$2:$B$922,2,0)</f>
        <v>ATM S/M Bravo Las Americas</v>
      </c>
      <c r="D25" s="31" t="s">
        <v>25</v>
      </c>
      <c r="E25" s="32">
        <v>3336044820</v>
      </c>
    </row>
    <row r="26" spans="1:5" s="20" customFormat="1" ht="21" customHeight="1" x14ac:dyDescent="0.25">
      <c r="A26" s="24" t="str">
        <f>VLOOKUP(B26,'[1]LISTADO ATM'!$A$2:$C$922,3,0)</f>
        <v>DISTRITO NACIONAL</v>
      </c>
      <c r="B26" s="23">
        <v>139</v>
      </c>
      <c r="C26" s="24" t="str">
        <f>VLOOKUP(B26,'[1]LISTADO ATM'!$A$2:$B$922,2,0)</f>
        <v xml:space="preserve">ATM Oficina Plaza Lama Zona Oriental I </v>
      </c>
      <c r="D26" s="31" t="s">
        <v>25</v>
      </c>
      <c r="E26" s="32">
        <v>3336044798</v>
      </c>
    </row>
    <row r="27" spans="1:5" s="20" customFormat="1" ht="21" customHeight="1" x14ac:dyDescent="0.25">
      <c r="A27" s="24" t="str">
        <f>VLOOKUP(B27,'[1]LISTADO ATM'!$A$2:$C$922,3,0)</f>
        <v>DISTRITO NACIONAL</v>
      </c>
      <c r="B27" s="23">
        <v>26</v>
      </c>
      <c r="C27" s="24" t="str">
        <f>VLOOKUP(B27,'[1]LISTADO ATM'!$A$2:$B$922,2,0)</f>
        <v>ATM S/M Jumbo San Isidro</v>
      </c>
      <c r="D27" s="31" t="s">
        <v>25</v>
      </c>
      <c r="E27" s="32">
        <v>3336044742</v>
      </c>
    </row>
    <row r="28" spans="1:5" s="20" customFormat="1" ht="21" customHeight="1" x14ac:dyDescent="0.25">
      <c r="A28" s="24" t="str">
        <f>VLOOKUP(B28,'[1]LISTADO ATM'!$A$2:$C$922,3,0)</f>
        <v>DISTRITO NACIONAL</v>
      </c>
      <c r="B28" s="23">
        <v>684</v>
      </c>
      <c r="C28" s="24" t="str">
        <f>VLOOKUP(B28,'[1]LISTADO ATM'!$A$2:$B$922,2,0)</f>
        <v>ATM Estación Texaco Prolongación 27 Febrero</v>
      </c>
      <c r="D28" s="31" t="s">
        <v>25</v>
      </c>
      <c r="E28" s="32">
        <v>3336044733</v>
      </c>
    </row>
    <row r="29" spans="1:5" s="20" customFormat="1" ht="21" customHeight="1" x14ac:dyDescent="0.25">
      <c r="A29" s="24" t="str">
        <f>VLOOKUP(B29,'[1]LISTADO ATM'!$A$2:$C$922,3,0)</f>
        <v>NORTE</v>
      </c>
      <c r="B29" s="23">
        <v>635</v>
      </c>
      <c r="C29" s="24" t="str">
        <f>VLOOKUP(B29,'[1]LISTADO ATM'!$A$2:$B$922,2,0)</f>
        <v xml:space="preserve">ATM Zona Franca Tamboril </v>
      </c>
      <c r="D29" s="31" t="s">
        <v>25</v>
      </c>
      <c r="E29" s="32">
        <v>3336044722</v>
      </c>
    </row>
    <row r="30" spans="1:5" s="20" customFormat="1" ht="21" customHeight="1" x14ac:dyDescent="0.25">
      <c r="A30" s="24" t="str">
        <f>VLOOKUP(B30,'[1]LISTADO ATM'!$A$2:$C$922,3,0)</f>
        <v>DISTRITO NACIONAL</v>
      </c>
      <c r="B30" s="23">
        <v>979</v>
      </c>
      <c r="C30" s="24" t="str">
        <f>VLOOKUP(B30,'[1]LISTADO ATM'!$A$2:$B$922,2,0)</f>
        <v xml:space="preserve">ATM Oficina Luperón I </v>
      </c>
      <c r="D30" s="31" t="s">
        <v>25</v>
      </c>
      <c r="E30" s="32">
        <v>3336044509</v>
      </c>
    </row>
    <row r="31" spans="1:5" s="20" customFormat="1" ht="21" customHeight="1" x14ac:dyDescent="0.25">
      <c r="A31" s="24" t="str">
        <f>VLOOKUP(B31,'[1]LISTADO ATM'!$A$2:$C$922,3,0)</f>
        <v>DISTRITO NACIONAL</v>
      </c>
      <c r="B31" s="23">
        <v>925</v>
      </c>
      <c r="C31" s="24" t="str">
        <f>VLOOKUP(B31,'[1]LISTADO ATM'!$A$2:$B$922,2,0)</f>
        <v xml:space="preserve">ATM Oficina Plaza Lama Av. 27 de Febrero </v>
      </c>
      <c r="D31" s="31" t="s">
        <v>25</v>
      </c>
      <c r="E31" s="32">
        <v>3336044474</v>
      </c>
    </row>
    <row r="32" spans="1:5" s="20" customFormat="1" ht="21" customHeight="1" x14ac:dyDescent="0.25">
      <c r="A32" s="24" t="str">
        <f>VLOOKUP(B32,'[1]LISTADO ATM'!$A$2:$C$922,3,0)</f>
        <v>DISTRITO NACIONAL</v>
      </c>
      <c r="B32" s="23">
        <v>879</v>
      </c>
      <c r="C32" s="24" t="str">
        <f>VLOOKUP(B32,'[1]LISTADO ATM'!$A$2:$B$922,2,0)</f>
        <v xml:space="preserve">ATM Plaza Metropolitana </v>
      </c>
      <c r="D32" s="31" t="s">
        <v>25</v>
      </c>
      <c r="E32" s="23">
        <v>3336043500</v>
      </c>
    </row>
    <row r="33" spans="1:5" s="20" customFormat="1" ht="21" customHeight="1" x14ac:dyDescent="0.25">
      <c r="A33" s="24" t="str">
        <f>VLOOKUP(B33,'[1]LISTADO ATM'!$A$2:$C$922,3,0)</f>
        <v>SUR</v>
      </c>
      <c r="B33" s="23">
        <v>311</v>
      </c>
      <c r="C33" s="24" t="str">
        <f>VLOOKUP(B33,'[1]LISTADO ATM'!$A$2:$B$922,2,0)</f>
        <v>ATM Plaza Eroski</v>
      </c>
      <c r="D33" s="31" t="s">
        <v>25</v>
      </c>
      <c r="E33" s="32">
        <v>3336044520</v>
      </c>
    </row>
    <row r="34" spans="1:5" s="20" customFormat="1" ht="21" customHeight="1" x14ac:dyDescent="0.25">
      <c r="A34" s="24" t="str">
        <f>VLOOKUP(B34,'[1]LISTADO ATM'!$A$2:$C$922,3,0)</f>
        <v>DISTRITO NACIONAL</v>
      </c>
      <c r="B34" s="23">
        <v>561</v>
      </c>
      <c r="C34" s="24" t="str">
        <f>VLOOKUP(B34,'[1]LISTADO ATM'!$A$2:$B$922,2,0)</f>
        <v xml:space="preserve">ATM Comando Regional P.N. S.D. Este </v>
      </c>
      <c r="D34" s="31" t="s">
        <v>25</v>
      </c>
      <c r="E34" s="36">
        <v>3336044844</v>
      </c>
    </row>
    <row r="35" spans="1:5" s="20" customFormat="1" ht="21" customHeight="1" x14ac:dyDescent="0.25">
      <c r="A35" s="24" t="str">
        <f>VLOOKUP(B35,'[1]LISTADO ATM'!$A$2:$C$922,3,0)</f>
        <v>DISTRITO NACIONAL</v>
      </c>
      <c r="B35" s="23">
        <v>461</v>
      </c>
      <c r="C35" s="24" t="str">
        <f>VLOOKUP(B35,'[1]LISTADO ATM'!$A$2:$B$922,2,0)</f>
        <v xml:space="preserve">ATM Autobanco Sarasota I </v>
      </c>
      <c r="D35" s="31" t="s">
        <v>25</v>
      </c>
      <c r="E35" s="23">
        <v>3336044715</v>
      </c>
    </row>
    <row r="36" spans="1:5" s="20" customFormat="1" ht="21" customHeight="1" x14ac:dyDescent="0.25">
      <c r="A36" s="24" t="str">
        <f>VLOOKUP(B36,'[1]LISTADO ATM'!$A$2:$C$922,3,0)</f>
        <v>DISTRITO NACIONAL</v>
      </c>
      <c r="B36" s="23">
        <v>325</v>
      </c>
      <c r="C36" s="24" t="str">
        <f>VLOOKUP(B36,'[1]LISTADO ATM'!$A$2:$B$922,2,0)</f>
        <v>ATM Casa Edwin</v>
      </c>
      <c r="D36" s="31" t="s">
        <v>25</v>
      </c>
      <c r="E36" s="23">
        <v>3336043418</v>
      </c>
    </row>
    <row r="37" spans="1:5" s="20" customFormat="1" ht="21" customHeight="1" x14ac:dyDescent="0.25">
      <c r="A37" s="24" t="str">
        <f>VLOOKUP(B37,'[1]LISTADO ATM'!$A$2:$C$922,3,0)</f>
        <v>DISTRITO NACIONAL</v>
      </c>
      <c r="B37" s="23">
        <v>422</v>
      </c>
      <c r="C37" s="24" t="str">
        <f>VLOOKUP(B37,'[1]LISTADO ATM'!$A$2:$B$922,2,0)</f>
        <v xml:space="preserve">ATM Olé Manoguayabo </v>
      </c>
      <c r="D37" s="31" t="s">
        <v>25</v>
      </c>
      <c r="E37" s="32">
        <v>3336044728</v>
      </c>
    </row>
    <row r="38" spans="1:5" s="20" customFormat="1" ht="21" customHeight="1" x14ac:dyDescent="0.25">
      <c r="A38" s="24" t="str">
        <f>VLOOKUP(B38,'[1]LISTADO ATM'!$A$2:$C$922,3,0)</f>
        <v>SUR</v>
      </c>
      <c r="B38" s="23">
        <v>995</v>
      </c>
      <c r="C38" s="24" t="str">
        <f>VLOOKUP(B38,'[1]LISTADO ATM'!$A$2:$B$922,2,0)</f>
        <v xml:space="preserve">ATM Oficina San Cristobal III (Lobby) </v>
      </c>
      <c r="D38" s="31" t="s">
        <v>25</v>
      </c>
      <c r="E38" s="32">
        <v>3336044788</v>
      </c>
    </row>
    <row r="39" spans="1:5" s="20" customFormat="1" ht="21" customHeight="1" x14ac:dyDescent="0.25">
      <c r="A39" s="24" t="str">
        <f>VLOOKUP(B39,'[1]LISTADO ATM'!$A$2:$C$922,3,0)</f>
        <v>DISTRITO NACIONAL</v>
      </c>
      <c r="B39" s="23">
        <v>875</v>
      </c>
      <c r="C39" s="24" t="str">
        <f>VLOOKUP(B39,'[1]LISTADO ATM'!$A$2:$B$922,2,0)</f>
        <v xml:space="preserve">ATM Texaco Aut. Duarte KM 14 1/2 (Los Alcarrizos) </v>
      </c>
      <c r="D39" s="31" t="s">
        <v>25</v>
      </c>
      <c r="E39" s="32">
        <v>3336044818</v>
      </c>
    </row>
    <row r="40" spans="1:5" s="20" customFormat="1" ht="21" customHeight="1" x14ac:dyDescent="0.25">
      <c r="A40" s="24" t="str">
        <f>VLOOKUP(B40,'[1]LISTADO ATM'!$A$2:$C$922,3,0)</f>
        <v>SUR</v>
      </c>
      <c r="B40" s="23">
        <v>137</v>
      </c>
      <c r="C40" s="24" t="str">
        <f>VLOOKUP(B40,'[1]LISTADO ATM'!$A$2:$B$922,2,0)</f>
        <v xml:space="preserve">ATM Oficina Nizao </v>
      </c>
      <c r="D40" s="31" t="s">
        <v>25</v>
      </c>
      <c r="E40" s="32" t="s">
        <v>36</v>
      </c>
    </row>
    <row r="41" spans="1:5" s="20" customFormat="1" ht="21" customHeight="1" x14ac:dyDescent="0.25">
      <c r="A41" s="24" t="str">
        <f>VLOOKUP(B41,'[1]LISTADO ATM'!$A$2:$C$922,3,0)</f>
        <v>DISTRITO NACIONAL</v>
      </c>
      <c r="B41" s="23">
        <v>900</v>
      </c>
      <c r="C41" s="24" t="str">
        <f>VLOOKUP(B41,'[1]LISTADO ATM'!$A$2:$B$922,2,0)</f>
        <v xml:space="preserve">ATM UNP Merca Santo Domingo </v>
      </c>
      <c r="D41" s="31" t="s">
        <v>25</v>
      </c>
      <c r="E41" s="23">
        <v>3336044747</v>
      </c>
    </row>
    <row r="42" spans="1:5" s="20" customFormat="1" ht="21" customHeight="1" x14ac:dyDescent="0.25">
      <c r="A42" s="24" t="str">
        <f>VLOOKUP(B42,'[1]LISTADO ATM'!$A$2:$C$922,3,0)</f>
        <v>NORTE</v>
      </c>
      <c r="B42" s="23">
        <v>129</v>
      </c>
      <c r="C42" s="24" t="str">
        <f>VLOOKUP(B42,'[1]LISTADO ATM'!$A$2:$B$922,2,0)</f>
        <v xml:space="preserve">ATM Multicentro La Sirena (Santiago) </v>
      </c>
      <c r="D42" s="31" t="s">
        <v>25</v>
      </c>
      <c r="E42" s="32" t="s">
        <v>51</v>
      </c>
    </row>
    <row r="43" spans="1:5" s="20" customFormat="1" ht="21" customHeight="1" x14ac:dyDescent="0.25">
      <c r="A43" s="24" t="str">
        <f>VLOOKUP(B43,'[1]LISTADO ATM'!$A$2:$C$922,3,0)</f>
        <v>DISTRITO NACIONAL</v>
      </c>
      <c r="B43" s="23">
        <v>378</v>
      </c>
      <c r="C43" s="24" t="str">
        <f>VLOOKUP(B43,'[1]LISTADO ATM'!$A$2:$B$922,2,0)</f>
        <v>ATM UNP Villa Flores</v>
      </c>
      <c r="D43" s="31" t="s">
        <v>25</v>
      </c>
      <c r="E43" s="32" t="s">
        <v>49</v>
      </c>
    </row>
    <row r="44" spans="1:5" s="20" customFormat="1" ht="21" customHeight="1" x14ac:dyDescent="0.25">
      <c r="A44" s="24" t="str">
        <f>VLOOKUP(B44,'[1]LISTADO ATM'!$A$2:$C$922,3,0)</f>
        <v>DISTRITO NACIONAL</v>
      </c>
      <c r="B44" s="23">
        <v>887</v>
      </c>
      <c r="C44" s="24" t="str">
        <f>VLOOKUP(B44,'[1]LISTADO ATM'!$A$2:$B$922,2,0)</f>
        <v>ATM S/M Bravo Los Proceres</v>
      </c>
      <c r="D44" s="31" t="s">
        <v>25</v>
      </c>
      <c r="E44" s="32" t="s">
        <v>53</v>
      </c>
    </row>
    <row r="45" spans="1:5" s="20" customFormat="1" ht="21" customHeight="1" x14ac:dyDescent="0.25">
      <c r="A45" s="24" t="str">
        <f>VLOOKUP(B45,'[1]LISTADO ATM'!$A$2:$C$922,3,0)</f>
        <v>DISTRITO NACIONAL</v>
      </c>
      <c r="B45" s="23">
        <v>507</v>
      </c>
      <c r="C45" s="24" t="str">
        <f>VLOOKUP(B45,'[1]LISTADO ATM'!$A$2:$B$922,2,0)</f>
        <v>ATM Estación Sigma Boca Chica</v>
      </c>
      <c r="D45" s="31" t="s">
        <v>25</v>
      </c>
      <c r="E45" s="32">
        <v>3336044503</v>
      </c>
    </row>
    <row r="46" spans="1:5" s="20" customFormat="1" ht="21" customHeight="1" x14ac:dyDescent="0.25">
      <c r="A46" s="24" t="str">
        <f>VLOOKUP(B46,'[1]LISTADO ATM'!$A$2:$C$922,3,0)</f>
        <v>DISTRITO NACIONAL</v>
      </c>
      <c r="B46" s="34">
        <v>493</v>
      </c>
      <c r="C46" s="24" t="str">
        <f>VLOOKUP(B46,'[1]LISTADO ATM'!$A$2:$B$922,2,0)</f>
        <v xml:space="preserve">ATM Oficina Haina Occidental II </v>
      </c>
      <c r="D46" s="31" t="s">
        <v>25</v>
      </c>
      <c r="E46" s="32">
        <v>3336044706</v>
      </c>
    </row>
    <row r="47" spans="1:5" s="20" customFormat="1" ht="21" customHeight="1" x14ac:dyDescent="0.25">
      <c r="A47" s="24" t="str">
        <f>VLOOKUP(B47,'[1]LISTADO ATM'!$A$2:$C$922,3,0)</f>
        <v>DISTRITO NACIONAL</v>
      </c>
      <c r="B47" s="34">
        <v>32</v>
      </c>
      <c r="C47" s="24" t="str">
        <f>VLOOKUP(B47,'[1]LISTADO ATM'!$A$2:$B$922,2,0)</f>
        <v xml:space="preserve">ATM Oficina San Martín II </v>
      </c>
      <c r="D47" s="31" t="s">
        <v>25</v>
      </c>
      <c r="E47" s="32">
        <v>3336044797</v>
      </c>
    </row>
    <row r="48" spans="1:5" s="20" customFormat="1" ht="21" customHeight="1" x14ac:dyDescent="0.25">
      <c r="A48" s="24" t="str">
        <f>VLOOKUP(B48,'[1]LISTADO ATM'!$A$2:$C$922,3,0)</f>
        <v>DISTRITO NACIONAL</v>
      </c>
      <c r="B48" s="34">
        <v>369</v>
      </c>
      <c r="C48" s="24" t="str">
        <f>VLOOKUP(B48,'[1]LISTADO ATM'!$A$2:$B$922,2,0)</f>
        <v>ATM Autoservicio Plaza Lama Aut. Duarte</v>
      </c>
      <c r="D48" s="31" t="s">
        <v>25</v>
      </c>
      <c r="E48" s="32" t="s">
        <v>27</v>
      </c>
    </row>
    <row r="49" spans="1:5" s="20" customFormat="1" ht="21" customHeight="1" x14ac:dyDescent="0.25">
      <c r="A49" s="24" t="str">
        <f>VLOOKUP(B49,'[1]LISTADO ATM'!$A$2:$C$922,3,0)</f>
        <v>DISTRITO NACIONAL</v>
      </c>
      <c r="B49" s="34">
        <v>416</v>
      </c>
      <c r="C49" s="24" t="str">
        <f>VLOOKUP(B49,'[1]LISTADO ATM'!$A$2:$B$922,2,0)</f>
        <v xml:space="preserve">ATM Autobanco San Martín II </v>
      </c>
      <c r="D49" s="31" t="s">
        <v>25</v>
      </c>
      <c r="E49" s="32" t="s">
        <v>39</v>
      </c>
    </row>
    <row r="50" spans="1:5" s="20" customFormat="1" ht="21" customHeight="1" x14ac:dyDescent="0.25">
      <c r="A50" s="24" t="str">
        <f>VLOOKUP(B50,'[1]LISTADO ATM'!$A$2:$C$922,3,0)</f>
        <v>DISTRITO NACIONAL</v>
      </c>
      <c r="B50" s="34">
        <v>31</v>
      </c>
      <c r="C50" s="24" t="str">
        <f>VLOOKUP(B50,'[1]LISTADO ATM'!$A$2:$B$922,2,0)</f>
        <v xml:space="preserve">ATM Oficina San Martín I </v>
      </c>
      <c r="D50" s="31" t="s">
        <v>25</v>
      </c>
      <c r="E50" s="32" t="s">
        <v>41</v>
      </c>
    </row>
    <row r="51" spans="1:5" s="20" customFormat="1" ht="21" customHeight="1" x14ac:dyDescent="0.25">
      <c r="A51" s="24" t="str">
        <f>VLOOKUP(B51,'[1]LISTADO ATM'!$A$2:$C$922,3,0)</f>
        <v>NORTE</v>
      </c>
      <c r="B51" s="34">
        <v>990</v>
      </c>
      <c r="C51" s="24" t="str">
        <f>VLOOKUP(B51,'[1]LISTADO ATM'!$A$2:$B$922,2,0)</f>
        <v>ATM Autoservicio Oficina Bonao II</v>
      </c>
      <c r="D51" s="31" t="s">
        <v>25</v>
      </c>
      <c r="E51" s="32" t="s">
        <v>44</v>
      </c>
    </row>
    <row r="52" spans="1:5" s="20" customFormat="1" ht="21" customHeight="1" x14ac:dyDescent="0.25">
      <c r="A52" s="24" t="str">
        <f>VLOOKUP(B52,'[1]LISTADO ATM'!$A$2:$C$922,3,0)</f>
        <v>SUR</v>
      </c>
      <c r="B52" s="34">
        <v>512</v>
      </c>
      <c r="C52" s="24" t="str">
        <f>VLOOKUP(B52,'[1]LISTADO ATM'!$A$2:$B$922,2,0)</f>
        <v>ATM Plaza Jesús Ferreira</v>
      </c>
      <c r="D52" s="31" t="s">
        <v>25</v>
      </c>
      <c r="E52" s="23">
        <v>3336043364</v>
      </c>
    </row>
    <row r="53" spans="1:5" s="20" customFormat="1" ht="21" customHeight="1" x14ac:dyDescent="0.25">
      <c r="A53" s="24" t="str">
        <f>VLOOKUP(B53,'[1]LISTADO ATM'!$A$2:$C$922,3,0)</f>
        <v>SUR</v>
      </c>
      <c r="B53" s="34">
        <v>356</v>
      </c>
      <c r="C53" s="24" t="str">
        <f>VLOOKUP(B53,'[1]LISTADO ATM'!$A$2:$B$922,2,0)</f>
        <v xml:space="preserve">ATM Estación Sigma (San Cristóbal) </v>
      </c>
      <c r="D53" s="31" t="s">
        <v>25</v>
      </c>
      <c r="E53" s="36" t="s">
        <v>28</v>
      </c>
    </row>
    <row r="54" spans="1:5" ht="19.5" customHeight="1" x14ac:dyDescent="0.25">
      <c r="A54" s="17" t="s">
        <v>10</v>
      </c>
      <c r="B54" s="18">
        <f>COUNT(B9:B53)</f>
        <v>45</v>
      </c>
      <c r="C54" s="86"/>
      <c r="D54" s="86"/>
      <c r="E54" s="86"/>
    </row>
    <row r="55" spans="1:5" ht="18" customHeight="1" x14ac:dyDescent="0.25">
      <c r="A55" s="84"/>
      <c r="B55" s="85"/>
      <c r="C55" s="85"/>
      <c r="D55" s="85"/>
      <c r="E55" s="87"/>
    </row>
    <row r="56" spans="1:5" ht="18" customHeight="1" thickBot="1" x14ac:dyDescent="0.3">
      <c r="A56" s="74" t="s">
        <v>14</v>
      </c>
      <c r="B56" s="75"/>
      <c r="C56" s="75"/>
      <c r="D56" s="75"/>
      <c r="E56" s="76"/>
    </row>
    <row r="57" spans="1:5" ht="18" x14ac:dyDescent="0.25">
      <c r="A57" s="16" t="s">
        <v>4</v>
      </c>
      <c r="B57" s="25" t="s">
        <v>5</v>
      </c>
      <c r="C57" s="16" t="s">
        <v>6</v>
      </c>
      <c r="D57" s="53" t="s">
        <v>7</v>
      </c>
      <c r="E57" s="54" t="s">
        <v>8</v>
      </c>
    </row>
    <row r="58" spans="1:5" s="20" customFormat="1" ht="18" x14ac:dyDescent="0.25">
      <c r="A58" s="22" t="str">
        <f>VLOOKUP(B58,'[1]LISTADO ATM'!$A$2:$C$922,3,0)</f>
        <v>DISTRITO NACIONAL</v>
      </c>
      <c r="B58" s="36">
        <v>318</v>
      </c>
      <c r="C58" s="33" t="str">
        <f>VLOOKUP(B58,'[1]LISTADO ATM'!$A$2:$B$822,2,0)</f>
        <v>ATM Autoservicio Lope de Vega</v>
      </c>
      <c r="D58" s="21" t="s">
        <v>22</v>
      </c>
      <c r="E58" s="27">
        <v>3336043449</v>
      </c>
    </row>
    <row r="59" spans="1:5" s="20" customFormat="1" ht="18" x14ac:dyDescent="0.25">
      <c r="A59" s="22" t="str">
        <f>VLOOKUP(B59,'[1]LISTADO ATM'!$A$2:$C$922,3,0)</f>
        <v>SUR</v>
      </c>
      <c r="B59" s="36">
        <v>297</v>
      </c>
      <c r="C59" s="33" t="str">
        <f>VLOOKUP(B59,'[1]LISTADO ATM'!$A$2:$B$822,2,0)</f>
        <v xml:space="preserve">ATM S/M Cadena Ocoa </v>
      </c>
      <c r="D59" s="21" t="s">
        <v>22</v>
      </c>
      <c r="E59" s="27" t="s">
        <v>35</v>
      </c>
    </row>
    <row r="60" spans="1:5" ht="19.5" customHeight="1" x14ac:dyDescent="0.25">
      <c r="A60" s="17" t="s">
        <v>10</v>
      </c>
      <c r="B60" s="18">
        <f>COUNT(B58:B59)</f>
        <v>2</v>
      </c>
      <c r="C60" s="45"/>
      <c r="D60" s="46"/>
      <c r="E60" s="47"/>
    </row>
    <row r="61" spans="1:5" ht="15.75" thickBot="1" x14ac:dyDescent="0.3">
      <c r="A61" s="42"/>
      <c r="B61" s="43"/>
      <c r="C61" s="43"/>
      <c r="D61" s="43"/>
      <c r="E61" s="44"/>
    </row>
    <row r="62" spans="1:5" ht="22.5" customHeight="1" thickBot="1" x14ac:dyDescent="0.3">
      <c r="A62" s="57" t="s">
        <v>12</v>
      </c>
      <c r="B62" s="58"/>
      <c r="C62" s="58"/>
      <c r="D62" s="58"/>
      <c r="E62" s="59"/>
    </row>
    <row r="63" spans="1:5" ht="18" x14ac:dyDescent="0.25">
      <c r="A63" s="16" t="s">
        <v>4</v>
      </c>
      <c r="B63" s="25" t="s">
        <v>5</v>
      </c>
      <c r="C63" s="16" t="s">
        <v>6</v>
      </c>
      <c r="D63" s="19" t="s">
        <v>7</v>
      </c>
      <c r="E63" s="25" t="s">
        <v>8</v>
      </c>
    </row>
    <row r="64" spans="1:5" s="20" customFormat="1" ht="21" customHeight="1" x14ac:dyDescent="0.25">
      <c r="A64" s="24" t="str">
        <f>VLOOKUP(B64,'[1]LISTADO ATM'!$A$2:$C$922,3,0)</f>
        <v>DISTRITO NACIONAL</v>
      </c>
      <c r="B64" s="23">
        <v>743</v>
      </c>
      <c r="C64" s="24" t="str">
        <f>VLOOKUP(B64,'[1]LISTADO ATM'!$A$2:$B$922,2,0)</f>
        <v xml:space="preserve">ATM Oficina Los Frailes </v>
      </c>
      <c r="D64" s="26" t="s">
        <v>9</v>
      </c>
      <c r="E64" s="32">
        <v>3336043826</v>
      </c>
    </row>
    <row r="65" spans="1:5" s="20" customFormat="1" ht="21" customHeight="1" x14ac:dyDescent="0.25">
      <c r="A65" s="24" t="str">
        <f>VLOOKUP(B65,'[1]LISTADO ATM'!$A$2:$C$922,3,0)</f>
        <v>SUR</v>
      </c>
      <c r="B65" s="23">
        <v>582</v>
      </c>
      <c r="C65" s="24" t="str">
        <f>VLOOKUP(B65,'[1]LISTADO ATM'!$A$2:$B$922,2,0)</f>
        <v>ATM Estación Sabana Yegua</v>
      </c>
      <c r="D65" s="26" t="s">
        <v>9</v>
      </c>
      <c r="E65" s="32">
        <v>3336044154</v>
      </c>
    </row>
    <row r="66" spans="1:5" s="20" customFormat="1" ht="21" customHeight="1" x14ac:dyDescent="0.25">
      <c r="A66" s="24" t="str">
        <f>VLOOKUP(B66,'[1]LISTADO ATM'!$A$2:$C$922,3,0)</f>
        <v>ESTE</v>
      </c>
      <c r="B66" s="23">
        <v>612</v>
      </c>
      <c r="C66" s="24" t="str">
        <f>VLOOKUP(B66,'[1]LISTADO ATM'!$A$2:$B$922,2,0)</f>
        <v xml:space="preserve">ATM Plaza Orense (La Romana) </v>
      </c>
      <c r="D66" s="26" t="s">
        <v>9</v>
      </c>
      <c r="E66" s="32">
        <v>3336044373</v>
      </c>
    </row>
    <row r="67" spans="1:5" s="20" customFormat="1" ht="21" customHeight="1" x14ac:dyDescent="0.25">
      <c r="A67" s="24" t="str">
        <f>VLOOKUP(B67,'[1]LISTADO ATM'!$A$2:$C$922,3,0)</f>
        <v>DISTRITO NACIONAL</v>
      </c>
      <c r="B67" s="34">
        <v>931</v>
      </c>
      <c r="C67" s="24" t="str">
        <f>VLOOKUP(B67,'[1]LISTADO ATM'!$A$2:$B$922,2,0)</f>
        <v xml:space="preserve">ATM Autobanco Luperón I </v>
      </c>
      <c r="D67" s="26" t="s">
        <v>9</v>
      </c>
      <c r="E67" s="32">
        <v>3336044467</v>
      </c>
    </row>
    <row r="68" spans="1:5" s="20" customFormat="1" ht="21" customHeight="1" x14ac:dyDescent="0.25">
      <c r="A68" s="24" t="str">
        <f>VLOOKUP(B68,'[1]LISTADO ATM'!$A$2:$C$922,3,0)</f>
        <v>ESTE</v>
      </c>
      <c r="B68" s="34">
        <v>824</v>
      </c>
      <c r="C68" s="24" t="str">
        <f>VLOOKUP(B68,'[1]LISTADO ATM'!$A$2:$B$922,2,0)</f>
        <v xml:space="preserve">ATM Multiplaza (Higuey) </v>
      </c>
      <c r="D68" s="26" t="s">
        <v>9</v>
      </c>
      <c r="E68" s="32">
        <v>3336044577</v>
      </c>
    </row>
    <row r="69" spans="1:5" s="20" customFormat="1" ht="21" customHeight="1" x14ac:dyDescent="0.25">
      <c r="A69" s="24" t="str">
        <f>VLOOKUP(B69,'[1]LISTADO ATM'!$A$2:$C$922,3,0)</f>
        <v>DISTRITO NACIONAL</v>
      </c>
      <c r="B69" s="36">
        <v>540</v>
      </c>
      <c r="C69" s="24" t="str">
        <f>VLOOKUP(B69,'[1]LISTADO ATM'!$A$2:$B$922,2,0)</f>
        <v xml:space="preserve">ATM Autoservicio Sambil I </v>
      </c>
      <c r="D69" s="26" t="s">
        <v>9</v>
      </c>
      <c r="E69" s="32">
        <v>3336044745</v>
      </c>
    </row>
    <row r="70" spans="1:5" s="20" customFormat="1" ht="21" customHeight="1" x14ac:dyDescent="0.25">
      <c r="A70" s="24" t="str">
        <f>VLOOKUP(B70,'[1]LISTADO ATM'!$A$2:$C$922,3,0)</f>
        <v>ESTE</v>
      </c>
      <c r="B70" s="36">
        <v>104</v>
      </c>
      <c r="C70" s="24" t="str">
        <f>VLOOKUP(B70,'[1]LISTADO ATM'!$A$2:$B$922,2,0)</f>
        <v xml:space="preserve">ATM Jumbo Higuey </v>
      </c>
      <c r="D70" s="26" t="s">
        <v>9</v>
      </c>
      <c r="E70" s="32">
        <v>3336044749</v>
      </c>
    </row>
    <row r="71" spans="1:5" s="20" customFormat="1" ht="21" customHeight="1" x14ac:dyDescent="0.25">
      <c r="A71" s="24" t="str">
        <f>VLOOKUP(B71,'[1]LISTADO ATM'!$A$2:$C$922,3,0)</f>
        <v>DISTRITO NACIONAL</v>
      </c>
      <c r="B71" s="36">
        <v>672</v>
      </c>
      <c r="C71" s="24" t="str">
        <f>VLOOKUP(B71,'[1]LISTADO ATM'!$A$2:$B$922,2,0)</f>
        <v>ATM Destacamento Policía Nacional La Victoria</v>
      </c>
      <c r="D71" s="26" t="s">
        <v>9</v>
      </c>
      <c r="E71" s="36">
        <v>3336044821</v>
      </c>
    </row>
    <row r="72" spans="1:5" s="20" customFormat="1" ht="21" customHeight="1" x14ac:dyDescent="0.25">
      <c r="A72" s="24" t="str">
        <f>VLOOKUP(B72,'[1]LISTADO ATM'!$A$2:$C$922,3,0)</f>
        <v>DISTRITO NACIONAL</v>
      </c>
      <c r="B72" s="36">
        <v>734</v>
      </c>
      <c r="C72" s="24" t="str">
        <f>VLOOKUP(B72,'[1]LISTADO ATM'!$A$2:$B$922,2,0)</f>
        <v xml:space="preserve">ATM Oficina Independencia I </v>
      </c>
      <c r="D72" s="26" t="s">
        <v>9</v>
      </c>
      <c r="E72" s="36">
        <v>3336044823</v>
      </c>
    </row>
    <row r="73" spans="1:5" s="20" customFormat="1" ht="21" customHeight="1" x14ac:dyDescent="0.25">
      <c r="A73" s="24" t="str">
        <f>VLOOKUP(B73,'[1]LISTADO ATM'!$A$2:$C$922,3,0)</f>
        <v>ESTE</v>
      </c>
      <c r="B73" s="36">
        <v>613</v>
      </c>
      <c r="C73" s="24" t="str">
        <f>VLOOKUP(B73,'[1]LISTADO ATM'!$A$2:$B$922,2,0)</f>
        <v xml:space="preserve">ATM Almacenes Zaglul (La Altagracia) </v>
      </c>
      <c r="D73" s="26" t="s">
        <v>9</v>
      </c>
      <c r="E73" s="36">
        <v>3336044824</v>
      </c>
    </row>
    <row r="74" spans="1:5" s="20" customFormat="1" ht="21" customHeight="1" x14ac:dyDescent="0.25">
      <c r="A74" s="24" t="str">
        <f>VLOOKUP(B74,'[1]LISTADO ATM'!$A$2:$C$922,3,0)</f>
        <v>DISTRITO NACIONAL</v>
      </c>
      <c r="B74" s="36">
        <v>573</v>
      </c>
      <c r="C74" s="24" t="str">
        <f>VLOOKUP(B74,'[1]LISTADO ATM'!$A$2:$B$922,2,0)</f>
        <v xml:space="preserve">ATM IDSS </v>
      </c>
      <c r="D74" s="26" t="s">
        <v>9</v>
      </c>
      <c r="E74" s="36">
        <v>3336044851</v>
      </c>
    </row>
    <row r="75" spans="1:5" s="20" customFormat="1" ht="21" customHeight="1" x14ac:dyDescent="0.25">
      <c r="A75" s="24" t="str">
        <f>VLOOKUP(B75,'[1]LISTADO ATM'!$A$2:$C$922,3,0)</f>
        <v>ESTE</v>
      </c>
      <c r="B75" s="34">
        <v>159</v>
      </c>
      <c r="C75" s="24" t="str">
        <f>VLOOKUP(B75,'[1]LISTADO ATM'!$A$2:$B$922,2,0)</f>
        <v xml:space="preserve">ATM Hotel Dreams Bayahibe I </v>
      </c>
      <c r="D75" s="26" t="s">
        <v>9</v>
      </c>
      <c r="E75" s="32">
        <v>3336043415</v>
      </c>
    </row>
    <row r="76" spans="1:5" s="20" customFormat="1" ht="21" customHeight="1" x14ac:dyDescent="0.25">
      <c r="A76" s="24" t="str">
        <f>VLOOKUP(B76,'[1]LISTADO ATM'!$A$2:$C$922,3,0)</f>
        <v>DISTRITO NACIONAL</v>
      </c>
      <c r="B76" s="34">
        <v>715</v>
      </c>
      <c r="C76" s="24" t="str">
        <f>VLOOKUP(B76,'[1]LISTADO ATM'!$A$2:$B$922,2,0)</f>
        <v xml:space="preserve">ATM Oficina 27 de Febrero (Lobby) </v>
      </c>
      <c r="D76" s="26" t="s">
        <v>9</v>
      </c>
      <c r="E76" s="32" t="s">
        <v>31</v>
      </c>
    </row>
    <row r="77" spans="1:5" s="20" customFormat="1" ht="21" customHeight="1" x14ac:dyDescent="0.25">
      <c r="A77" s="24" t="str">
        <f>VLOOKUP(B77,'[1]LISTADO ATM'!$A$2:$C$922,3,0)</f>
        <v>DISTRITO NACIONAL</v>
      </c>
      <c r="B77" s="34">
        <v>714</v>
      </c>
      <c r="C77" s="24" t="str">
        <f>VLOOKUP(B77,'[1]LISTADO ATM'!$A$2:$B$922,2,0)</f>
        <v xml:space="preserve">ATM Hospital de Herrera </v>
      </c>
      <c r="D77" s="26" t="s">
        <v>9</v>
      </c>
      <c r="E77" s="32" t="s">
        <v>32</v>
      </c>
    </row>
    <row r="78" spans="1:5" s="20" customFormat="1" ht="21" customHeight="1" x14ac:dyDescent="0.25">
      <c r="A78" s="24" t="str">
        <f>VLOOKUP(B78,'[1]LISTADO ATM'!$A$2:$C$922,3,0)</f>
        <v>DISTRITO NACIONAL</v>
      </c>
      <c r="B78" s="34">
        <v>551</v>
      </c>
      <c r="C78" s="24" t="str">
        <f>VLOOKUP(B78,'[1]LISTADO ATM'!$A$2:$B$922,2,0)</f>
        <v xml:space="preserve">ATM Oficina Padre Castellanos </v>
      </c>
      <c r="D78" s="26" t="s">
        <v>9</v>
      </c>
      <c r="E78" s="32" t="s">
        <v>46</v>
      </c>
    </row>
    <row r="79" spans="1:5" s="20" customFormat="1" ht="21" customHeight="1" x14ac:dyDescent="0.25">
      <c r="A79" s="24" t="str">
        <f>VLOOKUP(B79,'[1]LISTADO ATM'!$A$2:$C$922,3,0)</f>
        <v>DISTRITO NACIONAL</v>
      </c>
      <c r="B79" s="34">
        <v>911</v>
      </c>
      <c r="C79" s="24" t="str">
        <f>VLOOKUP(B79,'[1]LISTADO ATM'!$A$2:$B$922,2,0)</f>
        <v xml:space="preserve">ATM Oficina Venezuela II </v>
      </c>
      <c r="D79" s="26" t="s">
        <v>9</v>
      </c>
      <c r="E79" s="32" t="s">
        <v>47</v>
      </c>
    </row>
    <row r="80" spans="1:5" s="20" customFormat="1" ht="21" customHeight="1" x14ac:dyDescent="0.25">
      <c r="A80" s="24" t="str">
        <f>VLOOKUP(B80,'[1]LISTADO ATM'!$A$2:$C$922,3,0)</f>
        <v>ESTE</v>
      </c>
      <c r="B80" s="34">
        <v>366</v>
      </c>
      <c r="C80" s="24" t="str">
        <f>VLOOKUP(B80,'[1]LISTADO ATM'!$A$2:$B$922,2,0)</f>
        <v>ATM Oficina Boulevard (Higuey) II</v>
      </c>
      <c r="D80" s="26" t="s">
        <v>9</v>
      </c>
      <c r="E80" s="32" t="s">
        <v>50</v>
      </c>
    </row>
    <row r="81" spans="1:5" s="20" customFormat="1" ht="21" customHeight="1" x14ac:dyDescent="0.25">
      <c r="A81" s="24" t="str">
        <f>VLOOKUP(B81,'[1]LISTADO ATM'!$A$2:$C$922,3,0)</f>
        <v>DISTRITO NACIONAL</v>
      </c>
      <c r="B81" s="34">
        <v>23</v>
      </c>
      <c r="C81" s="24" t="str">
        <f>VLOOKUP(B81,'[1]LISTADO ATM'!$A$2:$B$922,2,0)</f>
        <v xml:space="preserve">ATM Oficina México </v>
      </c>
      <c r="D81" s="26" t="s">
        <v>9</v>
      </c>
      <c r="E81" s="32" t="s">
        <v>52</v>
      </c>
    </row>
    <row r="82" spans="1:5" s="20" customFormat="1" ht="21" customHeight="1" x14ac:dyDescent="0.25">
      <c r="A82" s="24" t="str">
        <f>VLOOKUP(B82,'[1]LISTADO ATM'!$A$2:$C$922,3,0)</f>
        <v>ESTE</v>
      </c>
      <c r="B82" s="34">
        <v>480</v>
      </c>
      <c r="C82" s="24" t="str">
        <f>VLOOKUP(B82,'[1]LISTADO ATM'!$A$2:$B$922,2,0)</f>
        <v>ATM UNP Farmaconal Higuey</v>
      </c>
      <c r="D82" s="26" t="s">
        <v>9</v>
      </c>
      <c r="E82" s="32" t="s">
        <v>54</v>
      </c>
    </row>
    <row r="83" spans="1:5" s="20" customFormat="1" ht="21" customHeight="1" x14ac:dyDescent="0.25">
      <c r="A83" s="24" t="str">
        <f>VLOOKUP(B83,'[1]LISTADO ATM'!$A$2:$C$922,3,0)</f>
        <v>SUR</v>
      </c>
      <c r="B83" s="34">
        <v>403</v>
      </c>
      <c r="C83" s="24" t="str">
        <f>VLOOKUP(B83,'[1]LISTADO ATM'!$A$2:$B$922,2,0)</f>
        <v xml:space="preserve">ATM Oficina Vicente Noble </v>
      </c>
      <c r="D83" s="26" t="s">
        <v>9</v>
      </c>
      <c r="E83" s="32" t="s">
        <v>55</v>
      </c>
    </row>
    <row r="84" spans="1:5" s="20" customFormat="1" ht="21" customHeight="1" x14ac:dyDescent="0.25">
      <c r="A84" s="24" t="str">
        <f>VLOOKUP(B84,'[1]LISTADO ATM'!$A$2:$C$922,3,0)</f>
        <v>ESTE</v>
      </c>
      <c r="B84" s="34">
        <v>651</v>
      </c>
      <c r="C84" s="24" t="str">
        <f>VLOOKUP(B84,'[1]LISTADO ATM'!$A$2:$B$922,2,0)</f>
        <v>ATM Eco Petroleo Romana</v>
      </c>
      <c r="D84" s="26" t="s">
        <v>9</v>
      </c>
      <c r="E84" s="32" t="s">
        <v>57</v>
      </c>
    </row>
    <row r="85" spans="1:5" s="20" customFormat="1" ht="21" customHeight="1" x14ac:dyDescent="0.25">
      <c r="A85" s="24" t="str">
        <f>VLOOKUP(B85,'[1]LISTADO ATM'!$A$2:$C$922,3,0)</f>
        <v>ESTE</v>
      </c>
      <c r="B85" s="34">
        <v>608</v>
      </c>
      <c r="C85" s="24" t="str">
        <f>VLOOKUP(B85,'[1]LISTADO ATM'!$A$2:$B$922,2,0)</f>
        <v xml:space="preserve">ATM Oficina Jumbo (San Pedro) </v>
      </c>
      <c r="D85" s="26" t="s">
        <v>9</v>
      </c>
      <c r="E85" s="32" t="s">
        <v>56</v>
      </c>
    </row>
    <row r="86" spans="1:5" s="20" customFormat="1" ht="21" customHeight="1" x14ac:dyDescent="0.25">
      <c r="A86" s="24" t="str">
        <f>VLOOKUP(B86,'[1]LISTADO ATM'!$A$2:$C$922,3,0)</f>
        <v>DISTRITO NACIONAL</v>
      </c>
      <c r="B86" s="34">
        <v>527</v>
      </c>
      <c r="C86" s="24" t="str">
        <f>VLOOKUP(B86,'[1]LISTADO ATM'!$A$2:$B$922,2,0)</f>
        <v>ATM Oficina Zona Oriental II</v>
      </c>
      <c r="D86" s="26" t="s">
        <v>9</v>
      </c>
      <c r="E86" s="32" t="s">
        <v>59</v>
      </c>
    </row>
    <row r="87" spans="1:5" s="20" customFormat="1" ht="21" customHeight="1" x14ac:dyDescent="0.25">
      <c r="A87" s="24" t="str">
        <f>VLOOKUP(B87,'[1]LISTADO ATM'!$A$2:$C$922,3,0)</f>
        <v>NORTE</v>
      </c>
      <c r="B87" s="34">
        <v>22</v>
      </c>
      <c r="C87" s="24" t="str">
        <f>VLOOKUP(B87,'[1]LISTADO ATM'!$A$2:$B$922,2,0)</f>
        <v>ATM S/M Olimpico (Santiago)</v>
      </c>
      <c r="D87" s="26" t="s">
        <v>9</v>
      </c>
      <c r="E87" s="32" t="s">
        <v>60</v>
      </c>
    </row>
    <row r="88" spans="1:5" s="20" customFormat="1" ht="21" customHeight="1" x14ac:dyDescent="0.25">
      <c r="A88" s="24" t="str">
        <f>VLOOKUP(B88,'[1]LISTADO ATM'!$A$2:$C$922,3,0)</f>
        <v>SUR</v>
      </c>
      <c r="B88" s="34">
        <v>296</v>
      </c>
      <c r="C88" s="24" t="str">
        <f>VLOOKUP(B88,'[1]LISTADO ATM'!$A$2:$B$922,2,0)</f>
        <v>ATM Estación BANICOMB (Baní)  ECO Petroleo</v>
      </c>
      <c r="D88" s="26" t="s">
        <v>9</v>
      </c>
      <c r="E88" s="32">
        <v>3336045146</v>
      </c>
    </row>
    <row r="89" spans="1:5" s="20" customFormat="1" ht="21" customHeight="1" x14ac:dyDescent="0.25">
      <c r="A89" s="24" t="str">
        <f>VLOOKUP(B89,'[1]LISTADO ATM'!$A$2:$C$922,3,0)</f>
        <v>DISTRITO NACIONAL</v>
      </c>
      <c r="B89" s="34">
        <v>298</v>
      </c>
      <c r="C89" s="24" t="str">
        <f>VLOOKUP(B89,'[1]LISTADO ATM'!$A$2:$B$922,2,0)</f>
        <v xml:space="preserve">ATM S/M Aprezio Engombe </v>
      </c>
      <c r="D89" s="26" t="s">
        <v>9</v>
      </c>
      <c r="E89" s="32">
        <v>3336045150</v>
      </c>
    </row>
    <row r="90" spans="1:5" s="20" customFormat="1" ht="21" customHeight="1" x14ac:dyDescent="0.25">
      <c r="A90" s="24" t="str">
        <f>VLOOKUP(B90,'[1]LISTADO ATM'!$A$2:$C$922,3,0)</f>
        <v>ESTE</v>
      </c>
      <c r="B90" s="34">
        <v>158</v>
      </c>
      <c r="C90" s="24" t="str">
        <f>VLOOKUP(B90,'[1]LISTADO ATM'!$A$2:$B$922,2,0)</f>
        <v xml:space="preserve">ATM Oficina Romana Norte </v>
      </c>
      <c r="D90" s="26" t="s">
        <v>9</v>
      </c>
      <c r="E90" s="32">
        <v>3336045152</v>
      </c>
    </row>
    <row r="91" spans="1:5" s="20" customFormat="1" ht="21" customHeight="1" x14ac:dyDescent="0.25">
      <c r="A91" s="24" t="str">
        <f>VLOOKUP(B91,'[1]LISTADO ATM'!$A$2:$C$922,3,0)</f>
        <v>DISTRITO NACIONAL</v>
      </c>
      <c r="B91" s="34">
        <v>572</v>
      </c>
      <c r="C91" s="24" t="str">
        <f>VLOOKUP(B91,'[1]LISTADO ATM'!$A$2:$B$922,2,0)</f>
        <v xml:space="preserve">ATM Olé Ovando </v>
      </c>
      <c r="D91" s="26" t="s">
        <v>9</v>
      </c>
      <c r="E91" s="32">
        <v>3336045156</v>
      </c>
    </row>
    <row r="92" spans="1:5" s="20" customFormat="1" ht="21" customHeight="1" x14ac:dyDescent="0.25">
      <c r="A92" s="24" t="str">
        <f>VLOOKUP(B92,'[1]LISTADO ATM'!$A$2:$C$922,3,0)</f>
        <v>NORTE</v>
      </c>
      <c r="B92" s="34">
        <v>198</v>
      </c>
      <c r="C92" s="24" t="str">
        <f>VLOOKUP(B92,'[1]LISTADO ATM'!$A$2:$B$922,2,0)</f>
        <v xml:space="preserve">ATM Almacenes El Encanto  (Santiago) </v>
      </c>
      <c r="D92" s="26" t="s">
        <v>9</v>
      </c>
      <c r="E92" s="32">
        <v>3336045157</v>
      </c>
    </row>
    <row r="93" spans="1:5" s="20" customFormat="1" ht="21" customHeight="1" x14ac:dyDescent="0.25">
      <c r="A93" s="24" t="str">
        <f>VLOOKUP(B93,'[1]LISTADO ATM'!$A$2:$C$922,3,0)</f>
        <v>DISTRITO NACIONAL</v>
      </c>
      <c r="B93" s="34">
        <v>407</v>
      </c>
      <c r="C93" s="24" t="str">
        <f>VLOOKUP(B93,'[1]LISTADO ATM'!$A$2:$B$922,2,0)</f>
        <v xml:space="preserve">ATM Multicentro La Sirena Villa Mella </v>
      </c>
      <c r="D93" s="26" t="s">
        <v>9</v>
      </c>
      <c r="E93" s="32">
        <v>3336045160</v>
      </c>
    </row>
    <row r="94" spans="1:5" s="20" customFormat="1" ht="21" customHeight="1" x14ac:dyDescent="0.25">
      <c r="A94" s="24" t="str">
        <f>VLOOKUP(B94,'[1]LISTADO ATM'!$A$2:$C$922,3,0)</f>
        <v>DISTRITO NACIONAL</v>
      </c>
      <c r="B94" s="34">
        <v>555</v>
      </c>
      <c r="C94" s="24" t="str">
        <f>VLOOKUP(B94,'[1]LISTADO ATM'!$A$2:$B$922,2,0)</f>
        <v xml:space="preserve">ATM Estación Shell Las Praderas </v>
      </c>
      <c r="D94" s="26" t="s">
        <v>9</v>
      </c>
      <c r="E94" s="32">
        <v>3336045164</v>
      </c>
    </row>
    <row r="95" spans="1:5" s="20" customFormat="1" ht="21" customHeight="1" x14ac:dyDescent="0.25">
      <c r="A95" s="24" t="str">
        <f>VLOOKUP(B95,'[1]LISTADO ATM'!$A$2:$C$922,3,0)</f>
        <v>ESTE</v>
      </c>
      <c r="B95" s="34">
        <v>912</v>
      </c>
      <c r="C95" s="24" t="str">
        <f>VLOOKUP(B95,'[1]LISTADO ATM'!$A$2:$B$922,2,0)</f>
        <v xml:space="preserve">ATM Oficina San Pedro II </v>
      </c>
      <c r="D95" s="26" t="s">
        <v>9</v>
      </c>
      <c r="E95" s="32">
        <v>3336045166</v>
      </c>
    </row>
    <row r="96" spans="1:5" s="20" customFormat="1" ht="21" customHeight="1" x14ac:dyDescent="0.25">
      <c r="A96" s="24" t="str">
        <f>VLOOKUP(B96,'[1]LISTADO ATM'!$A$2:$C$922,3,0)</f>
        <v>DISTRITO NACIONAL</v>
      </c>
      <c r="B96" s="34">
        <v>836</v>
      </c>
      <c r="C96" s="24" t="str">
        <f>VLOOKUP(B96,'[1]LISTADO ATM'!$A$2:$B$922,2,0)</f>
        <v xml:space="preserve">ATM UNP Plaza Luperón </v>
      </c>
      <c r="D96" s="26" t="s">
        <v>9</v>
      </c>
      <c r="E96" s="32">
        <v>3336045151</v>
      </c>
    </row>
    <row r="97" spans="1:5" s="20" customFormat="1" ht="21" customHeight="1" x14ac:dyDescent="0.25">
      <c r="A97" s="24" t="str">
        <f>VLOOKUP(B97,'[1]LISTADO ATM'!$A$2:$C$922,3,0)</f>
        <v>DISTRITO NACIONAL</v>
      </c>
      <c r="B97" s="34">
        <v>409</v>
      </c>
      <c r="C97" s="24" t="str">
        <f>VLOOKUP(B97,'[1]LISTADO ATM'!$A$2:$B$922,2,0)</f>
        <v xml:space="preserve">ATM Oficina Las Palmas de Herrera I </v>
      </c>
      <c r="D97" s="26" t="s">
        <v>9</v>
      </c>
      <c r="E97" s="32">
        <v>3336045174</v>
      </c>
    </row>
    <row r="98" spans="1:5" s="20" customFormat="1" ht="21" customHeight="1" x14ac:dyDescent="0.25">
      <c r="A98" s="24" t="e">
        <f>VLOOKUP(B98,'[1]LISTADO ATM'!$A$2:$C$922,3,0)</f>
        <v>#N/A</v>
      </c>
      <c r="B98" s="34"/>
      <c r="C98" s="24" t="e">
        <f>VLOOKUP(B98,'[1]LISTADO ATM'!$A$2:$B$922,2,0)</f>
        <v>#N/A</v>
      </c>
      <c r="D98" s="40"/>
      <c r="E98" s="32"/>
    </row>
    <row r="99" spans="1:5" s="20" customFormat="1" ht="21" customHeight="1" x14ac:dyDescent="0.25">
      <c r="A99" s="24" t="e">
        <f>VLOOKUP(B99,'[1]LISTADO ATM'!$A$2:$C$922,3,0)</f>
        <v>#N/A</v>
      </c>
      <c r="B99" s="34"/>
      <c r="C99" s="24" t="e">
        <f>VLOOKUP(B99,'[1]LISTADO ATM'!$A$2:$B$922,2,0)</f>
        <v>#N/A</v>
      </c>
      <c r="D99" s="40"/>
      <c r="E99" s="32"/>
    </row>
    <row r="100" spans="1:5" s="20" customFormat="1" ht="21" customHeight="1" x14ac:dyDescent="0.25">
      <c r="A100" s="24" t="e">
        <f>VLOOKUP(B100,'[1]LISTADO ATM'!$A$2:$C$922,3,0)</f>
        <v>#N/A</v>
      </c>
      <c r="B100" s="34"/>
      <c r="C100" s="24" t="e">
        <f>VLOOKUP(B100,'[1]LISTADO ATM'!$A$2:$B$922,2,0)</f>
        <v>#N/A</v>
      </c>
      <c r="D100" s="40"/>
      <c r="E100" s="32"/>
    </row>
    <row r="101" spans="1:5" ht="19.5" customHeight="1" x14ac:dyDescent="0.25">
      <c r="A101" s="17"/>
      <c r="B101" s="18">
        <f>COUNT(B64:B97)</f>
        <v>34</v>
      </c>
      <c r="C101" s="45"/>
      <c r="D101" s="46"/>
      <c r="E101" s="47"/>
    </row>
    <row r="102" spans="1:5" ht="18" customHeight="1" thickBot="1" x14ac:dyDescent="0.3">
      <c r="A102" s="42"/>
      <c r="B102" s="43"/>
      <c r="C102" s="43"/>
      <c r="D102" s="43"/>
      <c r="E102" s="44"/>
    </row>
    <row r="103" spans="1:5" ht="18.75" customHeight="1" thickBot="1" x14ac:dyDescent="0.3">
      <c r="A103" s="88" t="s">
        <v>21</v>
      </c>
      <c r="B103" s="89"/>
      <c r="C103" s="89"/>
      <c r="D103" s="89"/>
      <c r="E103" s="90"/>
    </row>
    <row r="104" spans="1:5" ht="18" customHeight="1" x14ac:dyDescent="0.25">
      <c r="A104" s="16" t="s">
        <v>4</v>
      </c>
      <c r="B104" s="25" t="s">
        <v>5</v>
      </c>
      <c r="C104" s="16" t="s">
        <v>6</v>
      </c>
      <c r="D104" s="19" t="s">
        <v>7</v>
      </c>
      <c r="E104" s="39" t="s">
        <v>8</v>
      </c>
    </row>
    <row r="105" spans="1:5" s="20" customFormat="1" ht="21" customHeight="1" x14ac:dyDescent="0.25">
      <c r="A105" s="24" t="str">
        <f>VLOOKUP(B105,'[1]LISTADO ATM'!$A$2:$C$922,3,0)</f>
        <v>DISTRITO NACIONAL</v>
      </c>
      <c r="B105" s="23">
        <v>570</v>
      </c>
      <c r="C105" s="24" t="str">
        <f>VLOOKUP(B105,'[1]LISTADO ATM'!$A$2:$B$922,2,0)</f>
        <v xml:space="preserve">ATM S/M Liverpool Villa Mella </v>
      </c>
      <c r="D105" s="30" t="s">
        <v>21</v>
      </c>
      <c r="E105" s="23">
        <v>3336042912</v>
      </c>
    </row>
    <row r="106" spans="1:5" s="20" customFormat="1" ht="21" customHeight="1" x14ac:dyDescent="0.25">
      <c r="A106" s="33" t="str">
        <f>VLOOKUP(B106,'[1]LISTADO ATM'!$A$2:$C$922,3,0)</f>
        <v>DISTRITO NACIONAL</v>
      </c>
      <c r="B106" s="23">
        <v>834</v>
      </c>
      <c r="C106" s="24" t="str">
        <f>VLOOKUP(B106,'[1]LISTADO ATM'!$A$2:$B$922,2,0)</f>
        <v xml:space="preserve">ATM Centro Médico Moderno </v>
      </c>
      <c r="D106" s="30" t="s">
        <v>21</v>
      </c>
      <c r="E106" s="23">
        <v>3336044605</v>
      </c>
    </row>
    <row r="107" spans="1:5" s="20" customFormat="1" ht="21" customHeight="1" x14ac:dyDescent="0.25">
      <c r="A107" s="24" t="str">
        <f>VLOOKUP(B107,'[1]LISTADO ATM'!$A$2:$C$922,3,0)</f>
        <v>DISTRITO NACIONAL</v>
      </c>
      <c r="B107" s="38">
        <v>600</v>
      </c>
      <c r="C107" s="24" t="str">
        <f>VLOOKUP(B107,'[1]LISTADO ATM'!$A$2:$B$922,2,0)</f>
        <v>ATM S/M Bravo Hipica</v>
      </c>
      <c r="D107" s="30" t="s">
        <v>21</v>
      </c>
      <c r="E107" s="36">
        <v>3336044785</v>
      </c>
    </row>
    <row r="108" spans="1:5" s="20" customFormat="1" ht="21" customHeight="1" x14ac:dyDescent="0.25">
      <c r="A108" s="24" t="str">
        <f>VLOOKUP(B108,'[1]LISTADO ATM'!$A$2:$C$922,3,0)</f>
        <v>DISTRITO NACIONAL</v>
      </c>
      <c r="B108" s="36">
        <v>363</v>
      </c>
      <c r="C108" s="24" t="str">
        <f>VLOOKUP(B108,'[1]LISTADO ATM'!$A$2:$B$922,2,0)</f>
        <v>ATM S/M Bravo Villa Mella</v>
      </c>
      <c r="D108" s="30" t="s">
        <v>21</v>
      </c>
      <c r="E108" s="36">
        <v>3336042923</v>
      </c>
    </row>
    <row r="109" spans="1:5" s="20" customFormat="1" ht="21" customHeight="1" x14ac:dyDescent="0.25">
      <c r="A109" s="24" t="str">
        <f>VLOOKUP(B109,'[1]LISTADO ATM'!$A$2:$C$922,3,0)</f>
        <v>DISTRITO NACIONAL</v>
      </c>
      <c r="B109" s="36">
        <v>696</v>
      </c>
      <c r="C109" s="24" t="str">
        <f>VLOOKUP(B109,'[1]LISTADO ATM'!$A$2:$B$922,2,0)</f>
        <v>ATM Olé Jacobo Majluta</v>
      </c>
      <c r="D109" s="30" t="s">
        <v>21</v>
      </c>
      <c r="E109" s="36" t="s">
        <v>42</v>
      </c>
    </row>
    <row r="110" spans="1:5" s="20" customFormat="1" ht="21" customHeight="1" x14ac:dyDescent="0.25">
      <c r="A110" s="24" t="str">
        <f>VLOOKUP(B110,'[1]LISTADO ATM'!$A$2:$C$922,3,0)</f>
        <v>DISTRITO NACIONAL</v>
      </c>
      <c r="B110" s="36">
        <v>585</v>
      </c>
      <c r="C110" s="24" t="str">
        <f>VLOOKUP(B110,'[1]LISTADO ATM'!$A$2:$B$922,2,0)</f>
        <v xml:space="preserve">ATM Oficina Haina Oriental </v>
      </c>
      <c r="D110" s="30" t="s">
        <v>21</v>
      </c>
      <c r="E110" s="36" t="s">
        <v>45</v>
      </c>
    </row>
    <row r="111" spans="1:5" s="20" customFormat="1" ht="22.5" customHeight="1" x14ac:dyDescent="0.25">
      <c r="A111" s="24" t="str">
        <f>VLOOKUP(B111,'[1]LISTADO ATM'!$A$2:$C$922,3,0)</f>
        <v>DISTRITO NACIONAL</v>
      </c>
      <c r="B111" s="36">
        <v>547</v>
      </c>
      <c r="C111" s="24" t="str">
        <f>VLOOKUP(B111,'[1]LISTADO ATM'!$A$2:$B$922,2,0)</f>
        <v xml:space="preserve">ATM Plaza Lama Herrera </v>
      </c>
      <c r="D111" s="30" t="s">
        <v>21</v>
      </c>
      <c r="E111" s="36" t="s">
        <v>48</v>
      </c>
    </row>
    <row r="112" spans="1:5" s="20" customFormat="1" ht="22.5" customHeight="1" x14ac:dyDescent="0.25">
      <c r="A112" s="24" t="str">
        <f>VLOOKUP(B112,'[1]LISTADO ATM'!$A$2:$C$922,3,0)</f>
        <v>DISTRITO NACIONAL</v>
      </c>
      <c r="B112" s="36">
        <v>790</v>
      </c>
      <c r="C112" s="24" t="str">
        <f>VLOOKUP(B112,'[1]LISTADO ATM'!$A$2:$B$922,2,0)</f>
        <v xml:space="preserve">ATM Oficina Bella Vista Mall I </v>
      </c>
      <c r="D112" s="30" t="s">
        <v>21</v>
      </c>
      <c r="E112" s="36" t="s">
        <v>58</v>
      </c>
    </row>
    <row r="113" spans="1:5" s="20" customFormat="1" ht="22.5" customHeight="1" x14ac:dyDescent="0.25">
      <c r="A113" s="24" t="str">
        <f>VLOOKUP(B113,'[1]LISTADO ATM'!$A$2:$C$922,3,0)</f>
        <v>DISTRITO NACIONAL</v>
      </c>
      <c r="B113" s="36">
        <v>958</v>
      </c>
      <c r="C113" s="24" t="str">
        <f>VLOOKUP(B113,'[1]LISTADO ATM'!$A$2:$B$922,2,0)</f>
        <v xml:space="preserve">ATM Olé Aut. San Isidro </v>
      </c>
      <c r="D113" s="30" t="s">
        <v>21</v>
      </c>
      <c r="E113" s="36">
        <v>3336045145</v>
      </c>
    </row>
    <row r="114" spans="1:5" s="20" customFormat="1" ht="22.5" customHeight="1" x14ac:dyDescent="0.25">
      <c r="A114" s="24" t="str">
        <f>VLOOKUP(B114,'[1]LISTADO ATM'!$A$2:$C$922,3,0)</f>
        <v>DISTRITO NACIONAL</v>
      </c>
      <c r="B114" s="38">
        <v>678</v>
      </c>
      <c r="C114" s="24" t="str">
        <f>VLOOKUP(B114,'[1]LISTADO ATM'!$A$2:$B$922,2,0)</f>
        <v>ATM Eco Petroleo San Isidro</v>
      </c>
      <c r="D114" s="30" t="s">
        <v>21</v>
      </c>
      <c r="E114" s="38">
        <v>3336045154</v>
      </c>
    </row>
    <row r="115" spans="1:5" s="20" customFormat="1" ht="22.5" customHeight="1" x14ac:dyDescent="0.25">
      <c r="A115" s="24" t="str">
        <f>VLOOKUP(B115,'[1]LISTADO ATM'!$A$2:$C$922,3,0)</f>
        <v>NORTE</v>
      </c>
      <c r="B115" s="36">
        <v>315</v>
      </c>
      <c r="C115" s="24" t="str">
        <f>VLOOKUP(B115,'[1]LISTADO ATM'!$A$2:$B$922,2,0)</f>
        <v xml:space="preserve">ATM Oficina Estrella Sadalá </v>
      </c>
      <c r="D115" s="30" t="s">
        <v>21</v>
      </c>
      <c r="E115" s="38">
        <v>3336045171</v>
      </c>
    </row>
    <row r="116" spans="1:5" s="20" customFormat="1" ht="22.5" customHeight="1" x14ac:dyDescent="0.25">
      <c r="A116" s="24" t="str">
        <f>VLOOKUP(B116,'[1]LISTADO ATM'!$A$2:$C$922,3,0)</f>
        <v>SUR</v>
      </c>
      <c r="B116" s="36">
        <v>766</v>
      </c>
      <c r="C116" s="24" t="str">
        <f>VLOOKUP(B116,'[1]LISTADO ATM'!$A$2:$B$922,2,0)</f>
        <v xml:space="preserve">ATM Oficina Azua II </v>
      </c>
      <c r="D116" s="30" t="s">
        <v>21</v>
      </c>
      <c r="E116" s="38">
        <v>3336045173</v>
      </c>
    </row>
    <row r="117" spans="1:5" s="20" customFormat="1" ht="22.5" customHeight="1" x14ac:dyDescent="0.25">
      <c r="A117" s="24" t="e">
        <f>VLOOKUP(B117,'[1]LISTADO ATM'!$A$2:$C$922,3,0)</f>
        <v>#N/A</v>
      </c>
      <c r="B117" s="36"/>
      <c r="C117" s="24" t="e">
        <f>VLOOKUP(B117,'[1]LISTADO ATM'!$A$2:$B$922,2,0)</f>
        <v>#N/A</v>
      </c>
      <c r="D117" s="30"/>
      <c r="E117" s="38"/>
    </row>
    <row r="118" spans="1:5" s="20" customFormat="1" ht="22.5" customHeight="1" x14ac:dyDescent="0.25">
      <c r="A118" s="24" t="e">
        <f>VLOOKUP(B118,'[1]LISTADO ATM'!$A$2:$C$922,3,0)</f>
        <v>#N/A</v>
      </c>
      <c r="B118" s="36"/>
      <c r="C118" s="24" t="e">
        <f>VLOOKUP(B118,'[1]LISTADO ATM'!$A$2:$B$922,2,0)</f>
        <v>#N/A</v>
      </c>
      <c r="D118" s="41"/>
      <c r="E118" s="36"/>
    </row>
    <row r="119" spans="1:5" s="20" customFormat="1" ht="22.5" customHeight="1" x14ac:dyDescent="0.25">
      <c r="A119" s="24" t="e">
        <f>VLOOKUP(B119,'[1]LISTADO ATM'!$A$2:$C$922,3,0)</f>
        <v>#N/A</v>
      </c>
      <c r="B119" s="36"/>
      <c r="C119" s="24" t="e">
        <f>VLOOKUP(B119,'[1]LISTADO ATM'!$A$2:$B$922,2,0)</f>
        <v>#N/A</v>
      </c>
      <c r="D119" s="41"/>
      <c r="E119" s="36"/>
    </row>
    <row r="120" spans="1:5" ht="19.5" customHeight="1" thickBot="1" x14ac:dyDescent="0.3">
      <c r="A120" s="13" t="s">
        <v>10</v>
      </c>
      <c r="B120" s="37">
        <f>COUNTA(B105:B116)</f>
        <v>12</v>
      </c>
      <c r="C120" s="91"/>
      <c r="D120" s="91"/>
      <c r="E120" s="91"/>
    </row>
    <row r="121" spans="1:5" ht="19.5" customHeight="1" thickBot="1" x14ac:dyDescent="0.3">
      <c r="A121" s="42"/>
      <c r="B121" s="43"/>
      <c r="C121" s="43"/>
      <c r="D121" s="43"/>
      <c r="E121" s="44"/>
    </row>
    <row r="122" spans="1:5" ht="19.5" customHeight="1" thickBot="1" x14ac:dyDescent="0.3">
      <c r="A122" s="48" t="s">
        <v>16</v>
      </c>
      <c r="B122" s="49"/>
      <c r="C122" s="49"/>
      <c r="D122" s="49"/>
      <c r="E122" s="50"/>
    </row>
    <row r="123" spans="1:5" ht="19.5" customHeight="1" x14ac:dyDescent="0.25">
      <c r="A123" s="16" t="s">
        <v>4</v>
      </c>
      <c r="B123" s="25" t="s">
        <v>5</v>
      </c>
      <c r="C123" s="16" t="s">
        <v>6</v>
      </c>
      <c r="D123" s="19" t="s">
        <v>7</v>
      </c>
      <c r="E123" s="25" t="s">
        <v>8</v>
      </c>
    </row>
    <row r="124" spans="1:5" s="20" customFormat="1" ht="18" x14ac:dyDescent="0.25">
      <c r="A124" s="22" t="str">
        <f>VLOOKUP(B124,'[1]LISTADO ATM'!$A$2:$C$922,3,0)</f>
        <v>DISTRITO NACIONAL</v>
      </c>
      <c r="B124" s="36">
        <v>701</v>
      </c>
      <c r="C124" s="33" t="str">
        <f>VLOOKUP(B124,'[1]LISTADO ATM'!$A$2:$B$822,2,0)</f>
        <v>ATM Autoservicio Los Alcarrizos</v>
      </c>
      <c r="D124" s="29" t="s">
        <v>24</v>
      </c>
      <c r="E124" s="27">
        <v>3336044655</v>
      </c>
    </row>
    <row r="125" spans="1:5" s="20" customFormat="1" ht="18" x14ac:dyDescent="0.25">
      <c r="A125" s="22" t="str">
        <f>VLOOKUP(B125,'[1]LISTADO ATM'!$A$2:$C$922,3,0)</f>
        <v>DISTRITO NACIONAL</v>
      </c>
      <c r="B125" s="36">
        <v>347</v>
      </c>
      <c r="C125" s="33" t="str">
        <f>VLOOKUP(B125,'[1]LISTADO ATM'!$A$2:$B$822,2,0)</f>
        <v>ATM Patio de Colombia</v>
      </c>
      <c r="D125" s="29" t="s">
        <v>26</v>
      </c>
      <c r="E125" s="27">
        <v>3336044836</v>
      </c>
    </row>
    <row r="126" spans="1:5" s="20" customFormat="1" ht="18" x14ac:dyDescent="0.25">
      <c r="A126" s="22" t="str">
        <f>VLOOKUP(B126,'[1]LISTADO ATM'!$A$2:$C$922,3,0)</f>
        <v>NORTE</v>
      </c>
      <c r="B126" s="36">
        <v>380</v>
      </c>
      <c r="C126" s="33" t="str">
        <f>VLOOKUP(B126,'[1]LISTADO ATM'!$A$2:$B$822,2,0)</f>
        <v xml:space="preserve">ATM Oficina Navarrete </v>
      </c>
      <c r="D126" s="29" t="s">
        <v>26</v>
      </c>
      <c r="E126" s="27">
        <v>3336045165</v>
      </c>
    </row>
    <row r="127" spans="1:5" s="20" customFormat="1" ht="18" x14ac:dyDescent="0.25">
      <c r="A127" s="22" t="str">
        <f>VLOOKUP(B127,'[1]LISTADO ATM'!$A$2:$C$922,3,0)</f>
        <v>ESTE</v>
      </c>
      <c r="B127" s="36">
        <v>121</v>
      </c>
      <c r="C127" s="33" t="str">
        <f>VLOOKUP(B127,'[1]LISTADO ATM'!$A$2:$B$822,2,0)</f>
        <v xml:space="preserve">ATM Oficina Bayaguana </v>
      </c>
      <c r="D127" s="29" t="s">
        <v>26</v>
      </c>
      <c r="E127" s="27">
        <v>3336045167</v>
      </c>
    </row>
    <row r="128" spans="1:5" s="20" customFormat="1" ht="18" x14ac:dyDescent="0.25">
      <c r="A128" s="22" t="str">
        <f>VLOOKUP(B128,'[1]LISTADO ATM'!$A$2:$C$922,3,0)</f>
        <v>NORTE</v>
      </c>
      <c r="B128" s="36">
        <v>304</v>
      </c>
      <c r="C128" s="33" t="str">
        <f>VLOOKUP(B128,'[1]LISTADO ATM'!$A$2:$B$822,2,0)</f>
        <v xml:space="preserve">ATM Multicentro La Sirena Estrella Sadhala </v>
      </c>
      <c r="D128" s="29" t="s">
        <v>24</v>
      </c>
      <c r="E128" s="27">
        <v>3336045168</v>
      </c>
    </row>
    <row r="129" spans="1:5" s="20" customFormat="1" ht="18" x14ac:dyDescent="0.25">
      <c r="A129" s="22" t="e">
        <f>VLOOKUP(B129,'[1]LISTADO ATM'!$A$2:$C$922,3,0)</f>
        <v>#N/A</v>
      </c>
      <c r="B129" s="36">
        <v>374</v>
      </c>
      <c r="C129" s="33" t="e">
        <f>VLOOKUP(B129,'[1]LISTADO ATM'!$A$2:$B$822,2,0)</f>
        <v>#N/A</v>
      </c>
      <c r="D129" s="29" t="s">
        <v>24</v>
      </c>
      <c r="E129" s="27">
        <v>3336045185</v>
      </c>
    </row>
    <row r="130" spans="1:5" ht="18.75" thickBot="1" x14ac:dyDescent="0.3">
      <c r="A130" s="13" t="s">
        <v>10</v>
      </c>
      <c r="B130" s="7">
        <f>COUNT(B124:B129)</f>
        <v>6</v>
      </c>
      <c r="C130" s="92"/>
      <c r="D130" s="93"/>
      <c r="E130" s="94"/>
    </row>
    <row r="131" spans="1:5" ht="15.75" thickBot="1" x14ac:dyDescent="0.3">
      <c r="A131" s="55"/>
      <c r="B131" s="56"/>
      <c r="C131" s="60"/>
      <c r="D131" s="60"/>
      <c r="E131" s="61"/>
    </row>
    <row r="132" spans="1:5" ht="19.5" customHeight="1" thickBot="1" x14ac:dyDescent="0.3">
      <c r="A132" s="64" t="s">
        <v>11</v>
      </c>
      <c r="B132" s="65"/>
      <c r="C132" s="62"/>
      <c r="D132" s="62"/>
      <c r="E132" s="63"/>
    </row>
    <row r="133" spans="1:5" ht="18.75" customHeight="1" thickBot="1" x14ac:dyDescent="0.3">
      <c r="A133" s="51">
        <f>+B101+B120+B130</f>
        <v>52</v>
      </c>
      <c r="B133" s="52"/>
      <c r="C133" s="62"/>
      <c r="D133" s="62"/>
      <c r="E133" s="63"/>
    </row>
    <row r="134" spans="1:5" ht="18.75" customHeight="1" thickBot="1" x14ac:dyDescent="0.3">
      <c r="A134" s="55"/>
      <c r="B134" s="56"/>
      <c r="C134" s="43"/>
      <c r="D134" s="43"/>
      <c r="E134" s="44"/>
    </row>
    <row r="135" spans="1:5" ht="18.75" customHeight="1" thickBot="1" x14ac:dyDescent="0.3">
      <c r="A135" s="57" t="s">
        <v>13</v>
      </c>
      <c r="B135" s="58"/>
      <c r="C135" s="58"/>
      <c r="D135" s="58"/>
      <c r="E135" s="59"/>
    </row>
    <row r="136" spans="1:5" ht="18" x14ac:dyDescent="0.25">
      <c r="A136" s="16" t="s">
        <v>4</v>
      </c>
      <c r="B136" s="25" t="s">
        <v>5</v>
      </c>
      <c r="C136" s="16" t="s">
        <v>6</v>
      </c>
      <c r="D136" s="53" t="s">
        <v>7</v>
      </c>
      <c r="E136" s="54"/>
    </row>
    <row r="137" spans="1:5" s="20" customFormat="1" ht="19.5" customHeight="1" x14ac:dyDescent="0.25">
      <c r="A137" s="22" t="str">
        <f>VLOOKUP(B137,'[1]LISTADO ATM'!$A$2:$C$922,3,0)</f>
        <v>DISTRITO NACIONAL</v>
      </c>
      <c r="B137" s="28">
        <v>725</v>
      </c>
      <c r="C137" s="22" t="str">
        <f>VLOOKUP(B137,'[1]LISTADO ATM'!$A$2:$B$822,2,0)</f>
        <v xml:space="preserve">ATM El Huacal II  </v>
      </c>
      <c r="D137" s="66" t="s">
        <v>23</v>
      </c>
      <c r="E137" s="67"/>
    </row>
    <row r="138" spans="1:5" s="20" customFormat="1" ht="19.5" customHeight="1" x14ac:dyDescent="0.25">
      <c r="A138" s="22" t="str">
        <f>VLOOKUP(B138,'[1]LISTADO ATM'!$A$2:$C$922,3,0)</f>
        <v>ESTE</v>
      </c>
      <c r="B138" s="28">
        <v>204</v>
      </c>
      <c r="C138" s="22" t="str">
        <f>VLOOKUP(B138,'[1]LISTADO ATM'!$A$2:$B$822,2,0)</f>
        <v>ATM Hotel Dominicus II</v>
      </c>
      <c r="D138" s="66" t="s">
        <v>17</v>
      </c>
      <c r="E138" s="67"/>
    </row>
    <row r="139" spans="1:5" s="20" customFormat="1" ht="19.5" customHeight="1" x14ac:dyDescent="0.25">
      <c r="A139" s="22" t="str">
        <f>VLOOKUP(B139,'[1]LISTADO ATM'!$A$2:$C$922,3,0)</f>
        <v>NORTE</v>
      </c>
      <c r="B139" s="35">
        <v>532</v>
      </c>
      <c r="C139" s="22" t="str">
        <f>VLOOKUP(B139,'[1]LISTADO ATM'!$A$2:$B$822,2,0)</f>
        <v xml:space="preserve">ATM UNP Guanábano (Moca) </v>
      </c>
      <c r="D139" s="66" t="s">
        <v>23</v>
      </c>
      <c r="E139" s="67"/>
    </row>
    <row r="140" spans="1:5" s="20" customFormat="1" ht="19.5" customHeight="1" x14ac:dyDescent="0.25">
      <c r="A140" s="22" t="str">
        <f>VLOOKUP(B140,'[1]LISTADO ATM'!$A$2:$C$922,3,0)</f>
        <v>SUR</v>
      </c>
      <c r="B140" s="35">
        <v>403</v>
      </c>
      <c r="C140" s="22" t="str">
        <f>VLOOKUP(B140,'[1]LISTADO ATM'!$A$2:$B$822,2,0)</f>
        <v xml:space="preserve">ATM Oficina Vicente Noble </v>
      </c>
      <c r="D140" s="66" t="s">
        <v>17</v>
      </c>
      <c r="E140" s="67"/>
    </row>
    <row r="141" spans="1:5" s="20" customFormat="1" ht="19.5" customHeight="1" x14ac:dyDescent="0.25">
      <c r="A141" s="22" t="str">
        <f>VLOOKUP(B141,'[1]LISTADO ATM'!$A$2:$C$922,3,0)</f>
        <v>ESTE</v>
      </c>
      <c r="B141" s="35">
        <v>111</v>
      </c>
      <c r="C141" s="22" t="str">
        <f>VLOOKUP(B141,'[1]LISTADO ATM'!$A$2:$B$822,2,0)</f>
        <v xml:space="preserve">ATM Oficina San Pedro </v>
      </c>
      <c r="D141" s="66" t="s">
        <v>17</v>
      </c>
      <c r="E141" s="67"/>
    </row>
    <row r="142" spans="1:5" s="20" customFormat="1" ht="19.5" customHeight="1" x14ac:dyDescent="0.25">
      <c r="A142" s="22" t="str">
        <f>VLOOKUP(B142,'[1]LISTADO ATM'!$A$2:$C$922,3,0)</f>
        <v>ESTE</v>
      </c>
      <c r="B142" s="35">
        <v>211</v>
      </c>
      <c r="C142" s="22" t="str">
        <f>VLOOKUP(B142,'[1]LISTADO ATM'!$A$2:$B$822,2,0)</f>
        <v xml:space="preserve">ATM Oficina La Romana I </v>
      </c>
      <c r="D142" s="66" t="s">
        <v>17</v>
      </c>
      <c r="E142" s="67"/>
    </row>
    <row r="143" spans="1:5" s="20" customFormat="1" ht="19.5" customHeight="1" x14ac:dyDescent="0.25">
      <c r="A143" s="22" t="str">
        <f>VLOOKUP(B143,'[1]LISTADO ATM'!$A$2:$C$922,3,0)</f>
        <v>ESTE</v>
      </c>
      <c r="B143" s="35">
        <v>294</v>
      </c>
      <c r="C143" s="22" t="str">
        <f>VLOOKUP(B143,'[1]LISTADO ATM'!$A$2:$B$822,2,0)</f>
        <v xml:space="preserve">ATM Plaza Zaglul San Pedro II </v>
      </c>
      <c r="D143" s="66" t="s">
        <v>17</v>
      </c>
      <c r="E143" s="67"/>
    </row>
    <row r="144" spans="1:5" s="20" customFormat="1" ht="19.5" customHeight="1" x14ac:dyDescent="0.25">
      <c r="A144" s="22" t="str">
        <f>VLOOKUP(B144,'[1]LISTADO ATM'!$A$2:$C$922,3,0)</f>
        <v>NORTE</v>
      </c>
      <c r="B144" s="35">
        <v>307</v>
      </c>
      <c r="C144" s="22" t="str">
        <f>VLOOKUP(B144,'[1]LISTADO ATM'!$A$2:$B$822,2,0)</f>
        <v>ATM Oficina Nagua II</v>
      </c>
      <c r="D144" s="66" t="s">
        <v>17</v>
      </c>
      <c r="E144" s="67"/>
    </row>
    <row r="145" spans="1:5" s="20" customFormat="1" ht="19.5" customHeight="1" x14ac:dyDescent="0.25">
      <c r="A145" s="22" t="str">
        <f>VLOOKUP(B145,'[1]LISTADO ATM'!$A$2:$C$922,3,0)</f>
        <v>ESTE</v>
      </c>
      <c r="B145" s="35">
        <v>427</v>
      </c>
      <c r="C145" s="22" t="str">
        <f>VLOOKUP(B145,'[1]LISTADO ATM'!$A$2:$B$822,2,0)</f>
        <v xml:space="preserve">ATM Almacenes Iberia (Hato Mayor) </v>
      </c>
      <c r="D145" s="66" t="s">
        <v>17</v>
      </c>
      <c r="E145" s="67"/>
    </row>
    <row r="146" spans="1:5" s="20" customFormat="1" ht="19.5" customHeight="1" x14ac:dyDescent="0.25">
      <c r="A146" s="22" t="str">
        <f>VLOOKUP(B146,'[1]LISTADO ATM'!$A$2:$C$922,3,0)</f>
        <v>ESTE</v>
      </c>
      <c r="B146" s="35">
        <v>630</v>
      </c>
      <c r="C146" s="22" t="str">
        <f>VLOOKUP(B146,'[1]LISTADO ATM'!$A$2:$B$822,2,0)</f>
        <v xml:space="preserve">ATM Oficina Plaza Zaglul (SPM) </v>
      </c>
      <c r="D146" s="66" t="s">
        <v>17</v>
      </c>
      <c r="E146" s="67"/>
    </row>
    <row r="147" spans="1:5" s="20" customFormat="1" ht="19.5" customHeight="1" x14ac:dyDescent="0.25">
      <c r="A147" s="22" t="str">
        <f>VLOOKUP(B147,'[1]LISTADO ATM'!$A$2:$C$922,3,0)</f>
        <v>NORTE</v>
      </c>
      <c r="B147" s="35">
        <v>632</v>
      </c>
      <c r="C147" s="22" t="str">
        <f>VLOOKUP(B147,'[1]LISTADO ATM'!$A$2:$B$822,2,0)</f>
        <v xml:space="preserve">ATM Autobanco Gurabo </v>
      </c>
      <c r="D147" s="66" t="s">
        <v>17</v>
      </c>
      <c r="E147" s="67"/>
    </row>
    <row r="148" spans="1:5" s="20" customFormat="1" ht="19.5" customHeight="1" x14ac:dyDescent="0.25">
      <c r="A148" s="22" t="str">
        <f>VLOOKUP(B148,'[1]LISTADO ATM'!$A$2:$C$922,3,0)</f>
        <v>DISTRITO NACIONAL</v>
      </c>
      <c r="B148" s="35">
        <v>949</v>
      </c>
      <c r="C148" s="22" t="str">
        <f>VLOOKUP(B148,'[1]LISTADO ATM'!$A$2:$B$822,2,0)</f>
        <v xml:space="preserve">ATM S/M Bravo San Isidro Coral Mall </v>
      </c>
      <c r="D148" s="66" t="s">
        <v>17</v>
      </c>
      <c r="E148" s="67"/>
    </row>
    <row r="149" spans="1:5" s="20" customFormat="1" ht="19.5" customHeight="1" x14ac:dyDescent="0.25">
      <c r="A149" s="22" t="str">
        <f>VLOOKUP(B149,'[1]LISTADO ATM'!$A$2:$C$922,3,0)</f>
        <v>DISTRITO NACIONAL</v>
      </c>
      <c r="B149" s="35">
        <v>983</v>
      </c>
      <c r="C149" s="22" t="str">
        <f>VLOOKUP(B149,'[1]LISTADO ATM'!$A$2:$B$822,2,0)</f>
        <v xml:space="preserve">ATM Bravo República de Colombia </v>
      </c>
      <c r="D149" s="66" t="s">
        <v>17</v>
      </c>
      <c r="E149" s="67"/>
    </row>
    <row r="150" spans="1:5" ht="18" customHeight="1" x14ac:dyDescent="0.25">
      <c r="A150" s="17" t="s">
        <v>10</v>
      </c>
      <c r="B150" s="18">
        <f>COUNT(B137:B149)</f>
        <v>13</v>
      </c>
      <c r="C150" s="45"/>
      <c r="D150" s="46"/>
      <c r="E150" s="47"/>
    </row>
    <row r="154" spans="1:5" x14ac:dyDescent="0.25">
      <c r="C154" s="20"/>
    </row>
  </sheetData>
  <dataConsolidate/>
  <mergeCells count="41">
    <mergeCell ref="C130:E130"/>
    <mergeCell ref="D148:E148"/>
    <mergeCell ref="D142:E142"/>
    <mergeCell ref="D143:E143"/>
    <mergeCell ref="D144:E144"/>
    <mergeCell ref="D145:E145"/>
    <mergeCell ref="D146:E146"/>
    <mergeCell ref="D147:E147"/>
    <mergeCell ref="A62:E62"/>
    <mergeCell ref="C101:E101"/>
    <mergeCell ref="A102:E102"/>
    <mergeCell ref="A103:E103"/>
    <mergeCell ref="C120:E120"/>
    <mergeCell ref="C54:E54"/>
    <mergeCell ref="A55:E55"/>
    <mergeCell ref="A56:E56"/>
    <mergeCell ref="D57:E57"/>
    <mergeCell ref="A61:E61"/>
    <mergeCell ref="C60:E60"/>
    <mergeCell ref="A1:E1"/>
    <mergeCell ref="A2:E2"/>
    <mergeCell ref="A7:E7"/>
    <mergeCell ref="A3:B3"/>
    <mergeCell ref="C3:E6"/>
    <mergeCell ref="A6:B6"/>
    <mergeCell ref="A121:E121"/>
    <mergeCell ref="C150:E150"/>
    <mergeCell ref="A122:E122"/>
    <mergeCell ref="A133:B133"/>
    <mergeCell ref="D136:E136"/>
    <mergeCell ref="A134:B134"/>
    <mergeCell ref="A135:E135"/>
    <mergeCell ref="A131:B131"/>
    <mergeCell ref="C131:E134"/>
    <mergeCell ref="A132:B132"/>
    <mergeCell ref="D138:E138"/>
    <mergeCell ref="D137:E137"/>
    <mergeCell ref="D140:E140"/>
    <mergeCell ref="D141:E141"/>
    <mergeCell ref="D139:E139"/>
    <mergeCell ref="D149:E149"/>
  </mergeCells>
  <phoneticPr fontId="10" type="noConversion"/>
  <conditionalFormatting sqref="B137:B1048576 B1:B7 B64:B103 B58:B62 B105:B135 B9:B56">
    <cfRule type="duplicateValues" dxfId="102" priority="23"/>
  </conditionalFormatting>
  <conditionalFormatting sqref="E150:E1048576 E105:E112 E64:E87 E1:E7 E101:E103 E120:E125 E9:E62 E130:E139">
    <cfRule type="duplicateValues" dxfId="101" priority="22"/>
  </conditionalFormatting>
  <conditionalFormatting sqref="E88">
    <cfRule type="duplicateValues" dxfId="100" priority="21"/>
  </conditionalFormatting>
  <conditionalFormatting sqref="E113">
    <cfRule type="duplicateValues" dxfId="99" priority="20"/>
  </conditionalFormatting>
  <conditionalFormatting sqref="E89:E91">
    <cfRule type="duplicateValues" dxfId="98" priority="19"/>
  </conditionalFormatting>
  <conditionalFormatting sqref="E114 E118:E119">
    <cfRule type="duplicateValues" dxfId="97" priority="18"/>
  </conditionalFormatting>
  <conditionalFormatting sqref="E92">
    <cfRule type="duplicateValues" dxfId="96" priority="17"/>
  </conditionalFormatting>
  <conditionalFormatting sqref="E93">
    <cfRule type="duplicateValues" dxfId="95" priority="16"/>
  </conditionalFormatting>
  <conditionalFormatting sqref="E140">
    <cfRule type="duplicateValues" dxfId="94" priority="14"/>
  </conditionalFormatting>
  <conditionalFormatting sqref="E94 E98:E100">
    <cfRule type="duplicateValues" dxfId="93" priority="13"/>
  </conditionalFormatting>
  <conditionalFormatting sqref="E141:E145">
    <cfRule type="duplicateValues" dxfId="92" priority="26963"/>
  </conditionalFormatting>
  <conditionalFormatting sqref="E95">
    <cfRule type="duplicateValues" dxfId="91" priority="8"/>
  </conditionalFormatting>
  <conditionalFormatting sqref="E146:E149">
    <cfRule type="duplicateValues" dxfId="90" priority="26993"/>
  </conditionalFormatting>
  <conditionalFormatting sqref="E126:E127">
    <cfRule type="duplicateValues" dxfId="89" priority="7"/>
  </conditionalFormatting>
  <conditionalFormatting sqref="E115">
    <cfRule type="duplicateValues" dxfId="88" priority="6"/>
  </conditionalFormatting>
  <conditionalFormatting sqref="E116">
    <cfRule type="duplicateValues" dxfId="87" priority="5"/>
  </conditionalFormatting>
  <conditionalFormatting sqref="E117">
    <cfRule type="duplicateValues" dxfId="86" priority="4"/>
  </conditionalFormatting>
  <conditionalFormatting sqref="E96:E97">
    <cfRule type="duplicateValues" dxfId="85" priority="3"/>
  </conditionalFormatting>
  <conditionalFormatting sqref="E128">
    <cfRule type="duplicateValues" dxfId="1" priority="2"/>
  </conditionalFormatting>
  <conditionalFormatting sqref="E1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2" sqref="B2:B4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36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36"/>
      <c r="C3" s="5" t="s">
        <v>15</v>
      </c>
    </row>
    <row r="4" spans="2:5" ht="18.75" thickBot="1" x14ac:dyDescent="0.3">
      <c r="B4" s="36"/>
      <c r="C4" s="5" t="s">
        <v>15</v>
      </c>
    </row>
    <row r="5" spans="2:5" ht="18.75" thickBot="1" x14ac:dyDescent="0.3">
      <c r="B5" s="28"/>
      <c r="C5" s="5" t="s">
        <v>15</v>
      </c>
    </row>
    <row r="6" spans="2:5" ht="18.75" thickBot="1" x14ac:dyDescent="0.3">
      <c r="B6" s="35"/>
      <c r="C6" s="5" t="s">
        <v>15</v>
      </c>
    </row>
    <row r="7" spans="2:5" ht="18.75" thickBot="1" x14ac:dyDescent="0.3">
      <c r="B7" s="36"/>
      <c r="C7" s="5" t="s">
        <v>15</v>
      </c>
    </row>
    <row r="8" spans="2:5" ht="18.75" thickBot="1" x14ac:dyDescent="0.3">
      <c r="B8" s="36"/>
      <c r="C8" s="5" t="s">
        <v>15</v>
      </c>
    </row>
    <row r="9" spans="2:5" ht="18.75" thickBot="1" x14ac:dyDescent="0.3">
      <c r="B9" s="36"/>
      <c r="C9" s="5" t="s">
        <v>15</v>
      </c>
      <c r="E9" s="1"/>
    </row>
    <row r="10" spans="2:5" ht="18.75" thickBot="1" x14ac:dyDescent="0.3">
      <c r="B10" s="36"/>
      <c r="C10" s="5" t="s">
        <v>15</v>
      </c>
    </row>
    <row r="11" spans="2:5" ht="18.75" thickBot="1" x14ac:dyDescent="0.3">
      <c r="B11" s="36"/>
      <c r="C11" s="5" t="s">
        <v>15</v>
      </c>
    </row>
    <row r="12" spans="2:5" ht="18.75" thickBot="1" x14ac:dyDescent="0.3">
      <c r="B12" s="36"/>
      <c r="C12" s="5" t="s">
        <v>15</v>
      </c>
    </row>
    <row r="13" spans="2:5" ht="18.75" thickBot="1" x14ac:dyDescent="0.3">
      <c r="B13" s="36"/>
      <c r="C13" s="5" t="s">
        <v>15</v>
      </c>
    </row>
    <row r="14" spans="2:5" ht="18.75" thickBot="1" x14ac:dyDescent="0.3">
      <c r="B14" s="36"/>
      <c r="C14" s="5" t="s">
        <v>15</v>
      </c>
    </row>
    <row r="15" spans="2:5" ht="18.75" thickBot="1" x14ac:dyDescent="0.3">
      <c r="B15" s="36"/>
      <c r="C15" s="5" t="s">
        <v>15</v>
      </c>
    </row>
    <row r="16" spans="2:5" ht="18.75" thickBot="1" x14ac:dyDescent="0.3">
      <c r="B16" s="34"/>
      <c r="C16" s="5" t="s">
        <v>15</v>
      </c>
    </row>
    <row r="17" spans="2:3" ht="18.75" thickBot="1" x14ac:dyDescent="0.3">
      <c r="B17" s="34"/>
      <c r="C17" s="5" t="s">
        <v>15</v>
      </c>
    </row>
    <row r="18" spans="2:3" ht="18.75" thickBot="1" x14ac:dyDescent="0.3">
      <c r="B18" s="34"/>
      <c r="C18" s="5" t="s">
        <v>15</v>
      </c>
    </row>
    <row r="19" spans="2:3" ht="18.75" thickBot="1" x14ac:dyDescent="0.3">
      <c r="B19" s="34"/>
      <c r="C19" s="5" t="s">
        <v>15</v>
      </c>
    </row>
    <row r="20" spans="2:3" ht="18.75" thickBot="1" x14ac:dyDescent="0.3">
      <c r="B20" s="34"/>
      <c r="C20" s="5" t="s">
        <v>15</v>
      </c>
    </row>
    <row r="21" spans="2:3" ht="18.75" thickBot="1" x14ac:dyDescent="0.3">
      <c r="B21" s="34"/>
      <c r="C21" s="5" t="s">
        <v>15</v>
      </c>
    </row>
    <row r="22" spans="2:3" ht="18.75" thickBot="1" x14ac:dyDescent="0.3">
      <c r="B22" s="34"/>
      <c r="C22" s="5" t="s">
        <v>15</v>
      </c>
    </row>
    <row r="23" spans="2:3" ht="18.75" thickBot="1" x14ac:dyDescent="0.3">
      <c r="B23" s="34"/>
      <c r="C23" s="5" t="s">
        <v>15</v>
      </c>
    </row>
    <row r="24" spans="2:3" ht="18.75" thickBot="1" x14ac:dyDescent="0.3">
      <c r="B24" s="34"/>
      <c r="C24" s="5" t="s">
        <v>15</v>
      </c>
    </row>
    <row r="25" spans="2:3" ht="18.75" thickBot="1" x14ac:dyDescent="0.3">
      <c r="B25" s="34"/>
      <c r="C25" s="5" t="s">
        <v>15</v>
      </c>
    </row>
    <row r="26" spans="2:3" ht="18.75" thickBot="1" x14ac:dyDescent="0.3">
      <c r="B26" s="34"/>
      <c r="C26" s="5" t="s">
        <v>15</v>
      </c>
    </row>
    <row r="27" spans="2:3" ht="18.75" thickBot="1" x14ac:dyDescent="0.3">
      <c r="B27" s="34"/>
      <c r="C27" s="5" t="s">
        <v>15</v>
      </c>
    </row>
    <row r="28" spans="2:3" ht="18.75" thickBot="1" x14ac:dyDescent="0.3">
      <c r="B28" s="34"/>
      <c r="C28" s="5" t="s">
        <v>15</v>
      </c>
    </row>
    <row r="29" spans="2:3" ht="18.75" thickBot="1" x14ac:dyDescent="0.3">
      <c r="B29" s="34"/>
      <c r="C29" s="5" t="s">
        <v>15</v>
      </c>
    </row>
    <row r="30" spans="2:3" ht="18.75" thickBot="1" x14ac:dyDescent="0.3">
      <c r="B30" s="34"/>
      <c r="C30" s="5" t="s">
        <v>15</v>
      </c>
    </row>
    <row r="31" spans="2:3" ht="18.75" thickBot="1" x14ac:dyDescent="0.3">
      <c r="B31" s="34"/>
      <c r="C31" s="5" t="s">
        <v>15</v>
      </c>
    </row>
    <row r="32" spans="2:3" ht="18.75" thickBot="1" x14ac:dyDescent="0.3">
      <c r="B32" s="34"/>
      <c r="C32" s="5" t="s">
        <v>15</v>
      </c>
    </row>
    <row r="33" spans="2:3" ht="18.75" thickBot="1" x14ac:dyDescent="0.3">
      <c r="B33" s="34"/>
      <c r="C33" s="5" t="s">
        <v>15</v>
      </c>
    </row>
    <row r="34" spans="2:3" ht="18.75" thickBot="1" x14ac:dyDescent="0.3">
      <c r="B34" s="34"/>
      <c r="C34" s="5" t="s">
        <v>15</v>
      </c>
    </row>
    <row r="35" spans="2:3" ht="18.75" thickBot="1" x14ac:dyDescent="0.3">
      <c r="B35" s="34"/>
      <c r="C35" s="5" t="s">
        <v>15</v>
      </c>
    </row>
    <row r="36" spans="2:3" ht="18.75" thickBot="1" x14ac:dyDescent="0.3">
      <c r="B36" s="34"/>
      <c r="C36" s="5" t="s">
        <v>15</v>
      </c>
    </row>
    <row r="37" spans="2:3" ht="18.75" thickBot="1" x14ac:dyDescent="0.3">
      <c r="B37" s="34"/>
      <c r="C37" s="5" t="s">
        <v>15</v>
      </c>
    </row>
    <row r="38" spans="2:3" ht="18.75" thickBot="1" x14ac:dyDescent="0.3">
      <c r="B38" s="34"/>
      <c r="C38" s="5" t="s">
        <v>15</v>
      </c>
    </row>
    <row r="39" spans="2:3" ht="18.75" thickBot="1" x14ac:dyDescent="0.3">
      <c r="B39" s="34"/>
      <c r="C39" s="5" t="s">
        <v>15</v>
      </c>
    </row>
    <row r="40" spans="2:3" ht="18.75" thickBot="1" x14ac:dyDescent="0.3">
      <c r="B40" s="23"/>
      <c r="C40" s="5" t="s">
        <v>15</v>
      </c>
    </row>
    <row r="41" spans="2:3" ht="18.75" thickBot="1" x14ac:dyDescent="0.3">
      <c r="B41" s="23"/>
      <c r="C41" s="5" t="s">
        <v>15</v>
      </c>
    </row>
    <row r="42" spans="2:3" ht="18.75" thickBot="1" x14ac:dyDescent="0.3">
      <c r="B42" s="23"/>
      <c r="C42" s="5" t="s">
        <v>15</v>
      </c>
    </row>
    <row r="43" spans="2:3" ht="18.75" thickBot="1" x14ac:dyDescent="0.3">
      <c r="B43" s="23"/>
      <c r="C43" s="5" t="s">
        <v>15</v>
      </c>
    </row>
    <row r="44" spans="2:3" ht="18.75" thickBot="1" x14ac:dyDescent="0.3">
      <c r="B44" s="23"/>
      <c r="C44" s="5" t="s">
        <v>15</v>
      </c>
    </row>
    <row r="45" spans="2:3" ht="18.75" thickBot="1" x14ac:dyDescent="0.3">
      <c r="B45" s="23"/>
      <c r="C45" s="5" t="s">
        <v>15</v>
      </c>
    </row>
    <row r="46" spans="2:3" ht="18.75" thickBot="1" x14ac:dyDescent="0.3">
      <c r="B46" s="23"/>
      <c r="C46" s="5" t="s">
        <v>15</v>
      </c>
    </row>
    <row r="47" spans="2:3" ht="18.75" thickBot="1" x14ac:dyDescent="0.3">
      <c r="B47" s="23"/>
      <c r="C47" s="5" t="s">
        <v>15</v>
      </c>
    </row>
    <row r="48" spans="2:3" ht="18.75" thickBot="1" x14ac:dyDescent="0.3">
      <c r="B48" s="34"/>
      <c r="C48" s="5" t="s">
        <v>15</v>
      </c>
    </row>
    <row r="49" spans="2:3" ht="18.75" thickBot="1" x14ac:dyDescent="0.3">
      <c r="B49" s="34"/>
      <c r="C49" s="5" t="s">
        <v>15</v>
      </c>
    </row>
    <row r="50" spans="2:3" ht="18.75" thickBot="1" x14ac:dyDescent="0.3">
      <c r="B50" s="34"/>
      <c r="C50" s="5" t="s">
        <v>15</v>
      </c>
    </row>
    <row r="51" spans="2:3" ht="18.75" thickBot="1" x14ac:dyDescent="0.3">
      <c r="B51" s="34"/>
      <c r="C51" s="5" t="s">
        <v>15</v>
      </c>
    </row>
    <row r="52" spans="2:3" ht="18.75" thickBot="1" x14ac:dyDescent="0.3">
      <c r="B52" s="34"/>
      <c r="C52" s="5" t="s">
        <v>15</v>
      </c>
    </row>
    <row r="53" spans="2:3" ht="18.75" thickBot="1" x14ac:dyDescent="0.3">
      <c r="B53" s="34"/>
      <c r="C53" s="5" t="s">
        <v>15</v>
      </c>
    </row>
    <row r="54" spans="2:3" ht="18.75" thickBot="1" x14ac:dyDescent="0.3">
      <c r="B54" s="34"/>
      <c r="C54" s="5" t="s">
        <v>15</v>
      </c>
    </row>
    <row r="55" spans="2:3" ht="18.75" thickBot="1" x14ac:dyDescent="0.3">
      <c r="B55" s="34"/>
      <c r="C55" s="5" t="s">
        <v>15</v>
      </c>
    </row>
    <row r="56" spans="2:3" ht="18.75" thickBot="1" x14ac:dyDescent="0.3">
      <c r="B56" s="34"/>
      <c r="C56" s="5" t="s">
        <v>15</v>
      </c>
    </row>
    <row r="57" spans="2:3" ht="18.75" thickBot="1" x14ac:dyDescent="0.3">
      <c r="B57" s="34"/>
      <c r="C57" s="5" t="s">
        <v>15</v>
      </c>
    </row>
    <row r="58" spans="2:3" ht="18.75" thickBot="1" x14ac:dyDescent="0.3">
      <c r="B58" s="34"/>
      <c r="C58" s="5" t="s">
        <v>15</v>
      </c>
    </row>
    <row r="59" spans="2:3" ht="18.75" thickBot="1" x14ac:dyDescent="0.3">
      <c r="B59" s="34"/>
      <c r="C59" s="5" t="s">
        <v>15</v>
      </c>
    </row>
    <row r="60" spans="2:3" ht="18.75" thickBot="1" x14ac:dyDescent="0.3">
      <c r="B60" s="23"/>
      <c r="C60" s="5" t="s">
        <v>15</v>
      </c>
    </row>
    <row r="61" spans="2:3" ht="18.75" thickBot="1" x14ac:dyDescent="0.3">
      <c r="B61" s="23"/>
      <c r="C61" s="5" t="s">
        <v>15</v>
      </c>
    </row>
    <row r="62" spans="2:3" ht="18.75" thickBot="1" x14ac:dyDescent="0.3">
      <c r="B62" s="23"/>
      <c r="C62" s="5" t="s">
        <v>15</v>
      </c>
    </row>
    <row r="63" spans="2:3" ht="18.75" thickBot="1" x14ac:dyDescent="0.3">
      <c r="B63" s="23"/>
      <c r="C63" s="5" t="s">
        <v>15</v>
      </c>
    </row>
    <row r="64" spans="2:3" ht="18.75" thickBot="1" x14ac:dyDescent="0.3">
      <c r="B64" s="23"/>
      <c r="C64" s="5" t="s">
        <v>15</v>
      </c>
    </row>
    <row r="65" spans="2:3" ht="18.75" thickBot="1" x14ac:dyDescent="0.3">
      <c r="B65" s="23"/>
      <c r="C65" s="5" t="s">
        <v>15</v>
      </c>
    </row>
    <row r="66" spans="2:3" ht="18.75" thickBot="1" x14ac:dyDescent="0.3">
      <c r="B66" s="23"/>
      <c r="C66" s="5" t="s">
        <v>15</v>
      </c>
    </row>
    <row r="67" spans="2:3" ht="18.75" thickBot="1" x14ac:dyDescent="0.3">
      <c r="B67" s="23"/>
      <c r="C67" s="5" t="s">
        <v>15</v>
      </c>
    </row>
    <row r="68" spans="2:3" ht="18" x14ac:dyDescent="0.25">
      <c r="B68" s="23"/>
      <c r="C68" s="5" t="s">
        <v>15</v>
      </c>
    </row>
    <row r="69" spans="2:3" ht="18" x14ac:dyDescent="0.25">
      <c r="B69" s="23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84" priority="742"/>
  </conditionalFormatting>
  <conditionalFormatting sqref="B60:B69">
    <cfRule type="duplicateValues" dxfId="83" priority="113"/>
    <cfRule type="duplicateValues" dxfId="82" priority="114"/>
  </conditionalFormatting>
  <conditionalFormatting sqref="B60:B69">
    <cfRule type="duplicateValues" dxfId="81" priority="112"/>
  </conditionalFormatting>
  <conditionalFormatting sqref="B60:B69">
    <cfRule type="duplicateValues" dxfId="80" priority="111"/>
  </conditionalFormatting>
  <conditionalFormatting sqref="B60:B69">
    <cfRule type="duplicateValues" dxfId="79" priority="106"/>
    <cfRule type="duplicateValues" dxfId="78" priority="107"/>
    <cfRule type="duplicateValues" dxfId="77" priority="108"/>
    <cfRule type="duplicateValues" dxfId="76" priority="109"/>
    <cfRule type="duplicateValues" dxfId="75" priority="110"/>
  </conditionalFormatting>
  <conditionalFormatting sqref="B40:B59">
    <cfRule type="duplicateValues" dxfId="74" priority="88"/>
    <cfRule type="duplicateValues" dxfId="73" priority="89"/>
    <cfRule type="duplicateValues" dxfId="72" priority="90"/>
    <cfRule type="duplicateValues" dxfId="71" priority="91"/>
    <cfRule type="duplicateValues" dxfId="70" priority="92"/>
  </conditionalFormatting>
  <conditionalFormatting sqref="B40:B59">
    <cfRule type="duplicateValues" dxfId="69" priority="93"/>
    <cfRule type="duplicateValues" dxfId="68" priority="94"/>
  </conditionalFormatting>
  <conditionalFormatting sqref="B40:B59">
    <cfRule type="duplicateValues" dxfId="67" priority="95"/>
  </conditionalFormatting>
  <conditionalFormatting sqref="B40:B59">
    <cfRule type="duplicateValues" dxfId="66" priority="96"/>
  </conditionalFormatting>
  <conditionalFormatting sqref="B34:B39">
    <cfRule type="duplicateValues" dxfId="65" priority="61"/>
    <cfRule type="duplicateValues" dxfId="64" priority="62"/>
    <cfRule type="duplicateValues" dxfId="63" priority="63"/>
    <cfRule type="duplicateValues" dxfId="62" priority="64"/>
    <cfRule type="duplicateValues" dxfId="61" priority="65"/>
  </conditionalFormatting>
  <conditionalFormatting sqref="B34:B39">
    <cfRule type="duplicateValues" dxfId="60" priority="66"/>
    <cfRule type="duplicateValues" dxfId="59" priority="67"/>
  </conditionalFormatting>
  <conditionalFormatting sqref="B34:B39">
    <cfRule type="duplicateValues" dxfId="58" priority="68"/>
  </conditionalFormatting>
  <conditionalFormatting sqref="B34:B39">
    <cfRule type="duplicateValues" dxfId="57" priority="69"/>
  </conditionalFormatting>
  <conditionalFormatting sqref="B14:B33">
    <cfRule type="duplicateValues" dxfId="56" priority="4"/>
  </conditionalFormatting>
  <conditionalFormatting sqref="B7:B13">
    <cfRule type="duplicateValues" dxfId="55" priority="3"/>
  </conditionalFormatting>
  <conditionalFormatting sqref="B5:B6">
    <cfRule type="duplicateValues" dxfId="54" priority="2"/>
  </conditionalFormatting>
  <conditionalFormatting sqref="B2:B4">
    <cfRule type="duplicateValues" dxfId="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18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19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2" priority="228"/>
  </conditionalFormatting>
  <conditionalFormatting sqref="B56">
    <cfRule type="duplicateValues" dxfId="51" priority="216"/>
  </conditionalFormatting>
  <conditionalFormatting sqref="B56">
    <cfRule type="duplicateValues" dxfId="50" priority="204"/>
  </conditionalFormatting>
  <conditionalFormatting sqref="B56">
    <cfRule type="duplicateValues" dxfId="49" priority="155"/>
  </conditionalFormatting>
  <conditionalFormatting sqref="B56">
    <cfRule type="duplicateValues" dxfId="48" priority="26940"/>
  </conditionalFormatting>
  <conditionalFormatting sqref="B94:B1048576 B1 B56">
    <cfRule type="duplicateValues" dxfId="47" priority="92"/>
  </conditionalFormatting>
  <conditionalFormatting sqref="B50:B55">
    <cfRule type="duplicateValues" dxfId="46" priority="82"/>
  </conditionalFormatting>
  <conditionalFormatting sqref="B50:B55">
    <cfRule type="duplicateValues" dxfId="45" priority="83"/>
  </conditionalFormatting>
  <conditionalFormatting sqref="B46:B49">
    <cfRule type="duplicateValues" dxfId="44" priority="77"/>
  </conditionalFormatting>
  <conditionalFormatting sqref="B46:B55">
    <cfRule type="duplicateValues" dxfId="43" priority="76"/>
  </conditionalFormatting>
  <conditionalFormatting sqref="B94:B1048576 B1 B46:B56">
    <cfRule type="duplicateValues" dxfId="42" priority="74"/>
  </conditionalFormatting>
  <conditionalFormatting sqref="B71:B93">
    <cfRule type="duplicateValues" dxfId="41" priority="73"/>
  </conditionalFormatting>
  <conditionalFormatting sqref="B43:B45">
    <cfRule type="duplicateValues" dxfId="40" priority="72"/>
  </conditionalFormatting>
  <conditionalFormatting sqref="B43:B45">
    <cfRule type="duplicateValues" dxfId="39" priority="65"/>
  </conditionalFormatting>
  <conditionalFormatting sqref="B43:B45">
    <cfRule type="duplicateValues" dxfId="38" priority="64"/>
  </conditionalFormatting>
  <conditionalFormatting sqref="B43:B45">
    <cfRule type="duplicateValues" dxfId="37" priority="63"/>
  </conditionalFormatting>
  <conditionalFormatting sqref="B22:B42">
    <cfRule type="duplicateValues" dxfId="36" priority="43"/>
    <cfRule type="duplicateValues" dxfId="35" priority="44"/>
  </conditionalFormatting>
  <conditionalFormatting sqref="B22:B42">
    <cfRule type="duplicateValues" dxfId="34" priority="51"/>
  </conditionalFormatting>
  <conditionalFormatting sqref="B22:B42">
    <cfRule type="duplicateValues" dxfId="33" priority="42"/>
  </conditionalFormatting>
  <conditionalFormatting sqref="B1 B71:B1048576 B22:B56">
    <cfRule type="duplicateValues" dxfId="32" priority="41"/>
  </conditionalFormatting>
  <conditionalFormatting sqref="B1 B22:B56 B71:B1048576">
    <cfRule type="duplicateValues" dxfId="31" priority="30"/>
  </conditionalFormatting>
  <conditionalFormatting sqref="B9:B21">
    <cfRule type="duplicateValues" dxfId="30" priority="27"/>
    <cfRule type="duplicateValues" dxfId="29" priority="28"/>
    <cfRule type="duplicateValues" dxfId="28" priority="29"/>
  </conditionalFormatting>
  <conditionalFormatting sqref="B9:B21">
    <cfRule type="duplicateValues" dxfId="27" priority="26"/>
  </conditionalFormatting>
  <conditionalFormatting sqref="B9:B21">
    <cfRule type="duplicateValues" dxfId="26" priority="25"/>
  </conditionalFormatting>
  <conditionalFormatting sqref="B9:B21">
    <cfRule type="duplicateValues" dxfId="25" priority="22"/>
    <cfRule type="duplicateValues" dxfId="24" priority="23"/>
    <cfRule type="duplicateValues" dxfId="23" priority="24"/>
  </conditionalFormatting>
  <conditionalFormatting sqref="B9:B21">
    <cfRule type="duplicateValues" dxfId="22" priority="21"/>
  </conditionalFormatting>
  <conditionalFormatting sqref="B2:B21">
    <cfRule type="duplicateValues" dxfId="21" priority="20"/>
  </conditionalFormatting>
  <conditionalFormatting sqref="B2:B21">
    <cfRule type="duplicateValues" dxfId="20" priority="17"/>
    <cfRule type="duplicateValues" dxfId="19" priority="18"/>
    <cfRule type="duplicateValues" dxfId="18" priority="19"/>
  </conditionalFormatting>
  <conditionalFormatting sqref="B57:B59">
    <cfRule type="duplicateValues" dxfId="17" priority="9"/>
  </conditionalFormatting>
  <conditionalFormatting sqref="B57:B68 B70">
    <cfRule type="duplicateValues" dxfId="16" priority="10"/>
  </conditionalFormatting>
  <conditionalFormatting sqref="B57:B68 B70">
    <cfRule type="duplicateValues" dxfId="15" priority="11"/>
    <cfRule type="duplicateValues" dxfId="14" priority="12"/>
  </conditionalFormatting>
  <conditionalFormatting sqref="B57:B68 B70">
    <cfRule type="duplicateValues" dxfId="13" priority="13"/>
  </conditionalFormatting>
  <conditionalFormatting sqref="B57:B68 B70">
    <cfRule type="duplicateValues" dxfId="12" priority="14"/>
  </conditionalFormatting>
  <conditionalFormatting sqref="B57:B68 B70">
    <cfRule type="duplicateValues" dxfId="11" priority="15"/>
  </conditionalFormatting>
  <conditionalFormatting sqref="B59:B68 B70">
    <cfRule type="duplicateValues" dxfId="10" priority="16"/>
  </conditionalFormatting>
  <conditionalFormatting sqref="B69">
    <cfRule type="duplicateValues" dxfId="9" priority="2"/>
  </conditionalFormatting>
  <conditionalFormatting sqref="B69">
    <cfRule type="duplicateValues" dxfId="8" priority="3"/>
    <cfRule type="duplicateValues" dxfId="7" priority="4"/>
  </conditionalFormatting>
  <conditionalFormatting sqref="B69">
    <cfRule type="duplicateValues" dxfId="6" priority="5"/>
  </conditionalFormatting>
  <conditionalFormatting sqref="B69">
    <cfRule type="duplicateValues" dxfId="5" priority="6"/>
  </conditionalFormatting>
  <conditionalFormatting sqref="B69">
    <cfRule type="duplicateValues" dxfId="4" priority="7"/>
  </conditionalFormatting>
  <conditionalFormatting sqref="B69">
    <cfRule type="duplicateValues" dxfId="3" priority="8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2021-10-03T05:17:35Z</dcterms:modified>
</cp:coreProperties>
</file>