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7\"/>
    </mc:Choice>
  </mc:AlternateContent>
  <xr:revisionPtr revIDLastSave="0" documentId="13_ncr:1_{69DD8EDD-3FEA-4A0D-AD59-25813F9BD4BF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Efectivo!$A$94:$E$94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53" i="1"/>
  <c r="B72" i="1"/>
  <c r="B91" i="1"/>
  <c r="B105" i="1"/>
  <c r="B127" i="1"/>
  <c r="A117" i="1"/>
  <c r="A118" i="1"/>
  <c r="A119" i="1"/>
  <c r="A120" i="1"/>
  <c r="A121" i="1"/>
  <c r="A122" i="1"/>
  <c r="A123" i="1"/>
  <c r="A124" i="1"/>
  <c r="A125" i="1"/>
  <c r="A126" i="1"/>
  <c r="C116" i="1"/>
  <c r="C117" i="1"/>
  <c r="C118" i="1"/>
  <c r="C119" i="1"/>
  <c r="C120" i="1"/>
  <c r="C121" i="1"/>
  <c r="C122" i="1"/>
  <c r="C123" i="1"/>
  <c r="C124" i="1"/>
  <c r="C125" i="1"/>
  <c r="C126" i="1"/>
  <c r="C104" i="1"/>
  <c r="C98" i="1"/>
  <c r="C99" i="1"/>
  <c r="C100" i="1"/>
  <c r="C101" i="1"/>
  <c r="C102" i="1"/>
  <c r="C103" i="1"/>
  <c r="A97" i="1"/>
  <c r="A98" i="1"/>
  <c r="A99" i="1"/>
  <c r="A100" i="1"/>
  <c r="A101" i="1"/>
  <c r="A102" i="1"/>
  <c r="A103" i="1"/>
  <c r="A104" i="1"/>
  <c r="C82" i="1"/>
  <c r="C83" i="1"/>
  <c r="C84" i="1"/>
  <c r="C85" i="1"/>
  <c r="C86" i="1"/>
  <c r="C87" i="1"/>
  <c r="C88" i="1"/>
  <c r="C89" i="1"/>
  <c r="C90" i="1"/>
  <c r="A82" i="1"/>
  <c r="A83" i="1"/>
  <c r="A84" i="1"/>
  <c r="A85" i="1"/>
  <c r="A86" i="1"/>
  <c r="A87" i="1"/>
  <c r="A88" i="1"/>
  <c r="A89" i="1"/>
  <c r="A90" i="1"/>
  <c r="C63" i="1"/>
  <c r="C64" i="1"/>
  <c r="C65" i="1"/>
  <c r="C66" i="1"/>
  <c r="C67" i="1"/>
  <c r="C68" i="1"/>
  <c r="C69" i="1"/>
  <c r="C70" i="1"/>
  <c r="C71" i="1"/>
  <c r="A64" i="1"/>
  <c r="A65" i="1"/>
  <c r="A66" i="1"/>
  <c r="A67" i="1"/>
  <c r="A68" i="1"/>
  <c r="A69" i="1"/>
  <c r="A70" i="1"/>
  <c r="A71" i="1"/>
  <c r="C52" i="1"/>
  <c r="C46" i="1"/>
  <c r="C47" i="1"/>
  <c r="C48" i="1"/>
  <c r="C49" i="1"/>
  <c r="C50" i="1"/>
  <c r="C51" i="1"/>
  <c r="A46" i="1"/>
  <c r="A47" i="1"/>
  <c r="A48" i="1"/>
  <c r="A49" i="1"/>
  <c r="A50" i="1"/>
  <c r="A51" i="1"/>
  <c r="A52" i="1"/>
  <c r="C26" i="1"/>
  <c r="C27" i="1"/>
  <c r="C28" i="1"/>
  <c r="C29" i="1"/>
  <c r="C30" i="1"/>
  <c r="C31" i="1"/>
  <c r="C32" i="1"/>
  <c r="C33" i="1"/>
  <c r="C34" i="1"/>
  <c r="C35" i="1"/>
  <c r="A27" i="1"/>
  <c r="A28" i="1"/>
  <c r="A29" i="1"/>
  <c r="A30" i="1"/>
  <c r="A31" i="1"/>
  <c r="A32" i="1"/>
  <c r="A33" i="1"/>
  <c r="A34" i="1"/>
  <c r="A35" i="1"/>
  <c r="C44" i="1"/>
  <c r="C45" i="1"/>
  <c r="A45" i="1"/>
  <c r="C97" i="1"/>
  <c r="C79" i="1"/>
  <c r="C80" i="1"/>
  <c r="C81" i="1"/>
  <c r="A80" i="1"/>
  <c r="A81" i="1"/>
  <c r="C60" i="1"/>
  <c r="C61" i="1"/>
  <c r="C62" i="1"/>
  <c r="A62" i="1"/>
  <c r="A63" i="1"/>
  <c r="A79" i="1"/>
  <c r="C13" i="1"/>
  <c r="C14" i="1"/>
  <c r="C15" i="1"/>
  <c r="C16" i="1"/>
  <c r="C17" i="1"/>
  <c r="A13" i="1"/>
  <c r="A14" i="1"/>
  <c r="A15" i="1"/>
  <c r="A16" i="1"/>
  <c r="A17" i="1"/>
  <c r="C18" i="1"/>
  <c r="C19" i="1"/>
  <c r="C20" i="1"/>
  <c r="C21" i="1"/>
  <c r="C22" i="1"/>
  <c r="C23" i="1"/>
  <c r="A18" i="1"/>
  <c r="A19" i="1"/>
  <c r="A20" i="1"/>
  <c r="A21" i="1"/>
  <c r="A22" i="1"/>
  <c r="A23" i="1"/>
  <c r="A116" i="1"/>
  <c r="A61" i="1"/>
  <c r="A43" i="1"/>
  <c r="A44" i="1"/>
  <c r="C43" i="1"/>
  <c r="A60" i="1"/>
  <c r="C41" i="1"/>
  <c r="C42" i="1"/>
  <c r="A41" i="1"/>
  <c r="A42" i="1"/>
  <c r="C10" i="1"/>
  <c r="C11" i="1"/>
  <c r="C12" i="1"/>
  <c r="C24" i="1"/>
  <c r="C25" i="1"/>
  <c r="A10" i="1"/>
  <c r="A11" i="1"/>
  <c r="A12" i="1"/>
  <c r="A24" i="1"/>
  <c r="A25" i="1"/>
  <c r="A26" i="1"/>
  <c r="C115" i="1"/>
  <c r="A115" i="1"/>
  <c r="C77" i="1"/>
  <c r="C78" i="1"/>
  <c r="A77" i="1"/>
  <c r="A78" i="1"/>
  <c r="C58" i="1"/>
  <c r="C59" i="1"/>
  <c r="A58" i="1"/>
  <c r="A59" i="1"/>
  <c r="A114" i="1" l="1"/>
  <c r="C114" i="1"/>
  <c r="C96" i="1" l="1"/>
  <c r="A96" i="1"/>
  <c r="C9" i="1"/>
  <c r="C95" i="1"/>
  <c r="A95" i="1"/>
  <c r="C40" i="1"/>
  <c r="A40" i="1"/>
  <c r="A9" i="1"/>
  <c r="C76" i="1"/>
  <c r="A76" i="1"/>
  <c r="C57" i="1"/>
  <c r="A57" i="1"/>
  <c r="C113" i="1" l="1"/>
  <c r="A113" i="1"/>
  <c r="A112" i="1" l="1"/>
  <c r="C112" i="1"/>
  <c r="E2" i="3" l="1"/>
  <c r="A108" i="1" l="1"/>
</calcChain>
</file>

<file path=xl/sharedStrings.xml><?xml version="1.0" encoding="utf-8"?>
<sst xmlns="http://schemas.openxmlformats.org/spreadsheetml/2006/main" count="1014" uniqueCount="27">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</sst>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6" fillId="11" borderId="46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RowStripe" dxfId="113"/>
      <tableStyleElement type="firstColumn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tabSelected="1" topLeftCell="A55" zoomScale="85" zoomScaleNormal="85" workbookViewId="0">
      <selection activeCell="H67" sqref="G67:H68"/>
    </sheetView>
  </sheetViews>
  <sheetFormatPr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12.7109375" style="14" customWidth="1"/>
    <col min="7" max="16384" width="23.42578125" style="14"/>
  </cols>
  <sheetData>
    <row r="1" spans="1:5" ht="25.5" x14ac:dyDescent="0.25">
      <c r="A1" s="56" t="s">
        <v>0</v>
      </c>
      <c r="B1" s="57"/>
      <c r="C1" s="57"/>
      <c r="D1" s="57"/>
      <c r="E1" s="58"/>
    </row>
    <row r="2" spans="1:5" ht="25.5" x14ac:dyDescent="0.25">
      <c r="A2" s="59" t="s">
        <v>19</v>
      </c>
      <c r="B2" s="60"/>
      <c r="C2" s="60"/>
      <c r="D2" s="60"/>
      <c r="E2" s="61"/>
    </row>
    <row r="3" spans="1:5" x14ac:dyDescent="0.25">
      <c r="A3" s="62"/>
      <c r="B3" s="63"/>
      <c r="C3" s="64"/>
      <c r="D3" s="64"/>
      <c r="E3" s="65"/>
    </row>
    <row r="4" spans="1:5" ht="18.75" thickBot="1" x14ac:dyDescent="0.3">
      <c r="A4" s="12" t="s">
        <v>1</v>
      </c>
      <c r="B4" s="15">
        <v>44476.25</v>
      </c>
      <c r="C4" s="66"/>
      <c r="D4" s="66"/>
      <c r="E4" s="67"/>
    </row>
    <row r="5" spans="1:5" ht="18.75" thickBot="1" x14ac:dyDescent="0.3">
      <c r="A5" s="12" t="s">
        <v>2</v>
      </c>
      <c r="B5" s="15">
        <v>44476.708333333336</v>
      </c>
      <c r="C5" s="66"/>
      <c r="D5" s="66"/>
      <c r="E5" s="67"/>
    </row>
    <row r="6" spans="1:5" x14ac:dyDescent="0.25">
      <c r="A6" s="50"/>
      <c r="B6" s="51"/>
      <c r="C6" s="68"/>
      <c r="D6" s="68"/>
      <c r="E6" s="69"/>
    </row>
    <row r="7" spans="1:5" ht="18.75" thickBot="1" x14ac:dyDescent="0.3">
      <c r="A7" s="53" t="s">
        <v>3</v>
      </c>
      <c r="B7" s="54"/>
      <c r="C7" s="54"/>
      <c r="D7" s="54"/>
      <c r="E7" s="55"/>
    </row>
    <row r="8" spans="1:5" ht="18" x14ac:dyDescent="0.25">
      <c r="A8" s="16" t="s">
        <v>4</v>
      </c>
      <c r="B8" s="24" t="s">
        <v>5</v>
      </c>
      <c r="C8" s="16" t="s">
        <v>6</v>
      </c>
      <c r="D8" s="19" t="s">
        <v>7</v>
      </c>
      <c r="E8" s="24" t="s">
        <v>8</v>
      </c>
    </row>
    <row r="9" spans="1:5" s="20" customFormat="1" ht="18" x14ac:dyDescent="0.25">
      <c r="A9" s="23" t="str">
        <f>VLOOKUP(B9,'[1]LISTADO ATM'!$A$2:$C$922,3,0)</f>
        <v>SUR</v>
      </c>
      <c r="B9" s="31">
        <v>134</v>
      </c>
      <c r="C9" s="23" t="str">
        <f>VLOOKUP(B9,'[1]LISTADO ATM'!$A$2:$B$922,2,0)</f>
        <v xml:space="preserve">ATM Oficina San José de Ocoa </v>
      </c>
      <c r="D9" s="32" t="s">
        <v>24</v>
      </c>
      <c r="E9" s="29">
        <v>3336047782</v>
      </c>
    </row>
    <row r="10" spans="1:5" s="20" customFormat="1" ht="18" x14ac:dyDescent="0.25">
      <c r="A10" s="23" t="str">
        <f>VLOOKUP(B10,'[1]LISTADO ATM'!$A$2:$C$922,3,0)</f>
        <v>ESTE</v>
      </c>
      <c r="B10" s="31">
        <v>824</v>
      </c>
      <c r="C10" s="23" t="str">
        <f>VLOOKUP(B10,'[1]LISTADO ATM'!$A$2:$B$922,2,0)</f>
        <v xml:space="preserve">ATM Multiplaza (Higuey) </v>
      </c>
      <c r="D10" s="32" t="s">
        <v>24</v>
      </c>
      <c r="E10" s="29">
        <v>3336048677</v>
      </c>
    </row>
    <row r="11" spans="1:5" s="20" customFormat="1" ht="18" x14ac:dyDescent="0.25">
      <c r="A11" s="23" t="str">
        <f>VLOOKUP(B11,'[1]LISTADO ATM'!$A$2:$C$922,3,0)</f>
        <v>ESTE</v>
      </c>
      <c r="B11" s="31">
        <v>912</v>
      </c>
      <c r="C11" s="23" t="str">
        <f>VLOOKUP(B11,'[1]LISTADO ATM'!$A$2:$B$922,2,0)</f>
        <v xml:space="preserve">ATM Oficina San Pedro II </v>
      </c>
      <c r="D11" s="32" t="s">
        <v>24</v>
      </c>
      <c r="E11" s="29">
        <v>3336049549</v>
      </c>
    </row>
    <row r="12" spans="1:5" s="20" customFormat="1" ht="18" x14ac:dyDescent="0.25">
      <c r="A12" s="23" t="str">
        <f>VLOOKUP(B12,'[1]LISTADO ATM'!$A$2:$C$922,3,0)</f>
        <v>DISTRITO NACIONAL</v>
      </c>
      <c r="B12" s="31">
        <v>378</v>
      </c>
      <c r="C12" s="23" t="str">
        <f>VLOOKUP(B12,'[1]LISTADO ATM'!$A$2:$B$922,2,0)</f>
        <v>ATM UNP Villa Flores</v>
      </c>
      <c r="D12" s="32" t="s">
        <v>24</v>
      </c>
      <c r="E12" s="29">
        <v>3336049336</v>
      </c>
    </row>
    <row r="13" spans="1:5" s="20" customFormat="1" ht="18" x14ac:dyDescent="0.25">
      <c r="A13" s="23" t="str">
        <f>VLOOKUP(B13,'[1]LISTADO ATM'!$A$2:$C$922,3,0)</f>
        <v>NORTE</v>
      </c>
      <c r="B13" s="31">
        <v>643</v>
      </c>
      <c r="C13" s="23" t="str">
        <f>VLOOKUP(B13,'[1]LISTADO ATM'!$A$2:$B$922,2,0)</f>
        <v xml:space="preserve">ATM Oficina Valerio </v>
      </c>
      <c r="D13" s="32" t="s">
        <v>24</v>
      </c>
      <c r="E13" s="29">
        <v>3336049785</v>
      </c>
    </row>
    <row r="14" spans="1:5" s="20" customFormat="1" ht="18" x14ac:dyDescent="0.25">
      <c r="A14" s="23" t="str">
        <f>VLOOKUP(B14,'[1]LISTADO ATM'!$A$2:$C$922,3,0)</f>
        <v>SUR</v>
      </c>
      <c r="B14" s="31">
        <v>249</v>
      </c>
      <c r="C14" s="23" t="str">
        <f>VLOOKUP(B14,'[1]LISTADO ATM'!$A$2:$B$922,2,0)</f>
        <v xml:space="preserve">ATM Banco Agrícola Neiba </v>
      </c>
      <c r="D14" s="32" t="s">
        <v>24</v>
      </c>
      <c r="E14" s="29">
        <v>3336049782</v>
      </c>
    </row>
    <row r="15" spans="1:5" s="20" customFormat="1" ht="18" x14ac:dyDescent="0.25">
      <c r="A15" s="23" t="str">
        <f>VLOOKUP(B15,'[1]LISTADO ATM'!$A$2:$C$922,3,0)</f>
        <v>SUR</v>
      </c>
      <c r="B15" s="31">
        <v>182</v>
      </c>
      <c r="C15" s="23" t="str">
        <f>VLOOKUP(B15,'[1]LISTADO ATM'!$A$2:$B$922,2,0)</f>
        <v xml:space="preserve">ATM Barahona Comb </v>
      </c>
      <c r="D15" s="32" t="s">
        <v>24</v>
      </c>
      <c r="E15" s="29">
        <v>3336048379</v>
      </c>
    </row>
    <row r="16" spans="1:5" s="20" customFormat="1" ht="18" x14ac:dyDescent="0.25">
      <c r="A16" s="23" t="str">
        <f>VLOOKUP(B16,'[1]LISTADO ATM'!$A$2:$C$922,3,0)</f>
        <v>NORTE</v>
      </c>
      <c r="B16" s="31">
        <v>144</v>
      </c>
      <c r="C16" s="23" t="str">
        <f>VLOOKUP(B16,'[1]LISTADO ATM'!$A$2:$B$922,2,0)</f>
        <v xml:space="preserve">ATM Oficina Villa Altagracia </v>
      </c>
      <c r="D16" s="32" t="s">
        <v>24</v>
      </c>
      <c r="E16" s="29">
        <v>3336049900</v>
      </c>
    </row>
    <row r="17" spans="1:5" s="20" customFormat="1" ht="18" x14ac:dyDescent="0.25">
      <c r="A17" s="23" t="str">
        <f>VLOOKUP(B17,'[1]LISTADO ATM'!$A$2:$C$922,3,0)</f>
        <v>NORTE</v>
      </c>
      <c r="B17" s="31">
        <v>256</v>
      </c>
      <c r="C17" s="23" t="str">
        <f>VLOOKUP(B17,'[1]LISTADO ATM'!$A$2:$B$922,2,0)</f>
        <v xml:space="preserve">ATM Oficina Licey Al Medio </v>
      </c>
      <c r="D17" s="32" t="s">
        <v>24</v>
      </c>
      <c r="E17" s="29">
        <v>3336050044</v>
      </c>
    </row>
    <row r="18" spans="1:5" s="20" customFormat="1" ht="18" x14ac:dyDescent="0.25">
      <c r="A18" s="23" t="str">
        <f>VLOOKUP(B18,'[1]LISTADO ATM'!$A$2:$C$922,3,0)</f>
        <v>SUR</v>
      </c>
      <c r="B18" s="31">
        <v>84</v>
      </c>
      <c r="C18" s="23" t="str">
        <f>VLOOKUP(B18,'[1]LISTADO ATM'!$A$2:$B$922,2,0)</f>
        <v xml:space="preserve">ATM Oficina Multicentro Sirena San Cristóbal </v>
      </c>
      <c r="D18" s="32" t="s">
        <v>24</v>
      </c>
      <c r="E18" s="29">
        <v>3336050589</v>
      </c>
    </row>
    <row r="19" spans="1:5" s="20" customFormat="1" ht="18" x14ac:dyDescent="0.25">
      <c r="A19" s="23" t="str">
        <f>VLOOKUP(B19,'[1]LISTADO ATM'!$A$2:$C$922,3,0)</f>
        <v>DISTRITO NACIONAL</v>
      </c>
      <c r="B19" s="31">
        <v>338</v>
      </c>
      <c r="C19" s="23" t="str">
        <f>VLOOKUP(B19,'[1]LISTADO ATM'!$A$2:$B$922,2,0)</f>
        <v>ATM S/M Aprezio Pantoja</v>
      </c>
      <c r="D19" s="32" t="s">
        <v>24</v>
      </c>
      <c r="E19" s="29">
        <v>3336050601</v>
      </c>
    </row>
    <row r="20" spans="1:5" s="20" customFormat="1" ht="18" x14ac:dyDescent="0.25">
      <c r="A20" s="23" t="str">
        <f>VLOOKUP(B20,'[1]LISTADO ATM'!$A$2:$C$922,3,0)</f>
        <v>NORTE</v>
      </c>
      <c r="B20" s="31">
        <v>703</v>
      </c>
      <c r="C20" s="23" t="str">
        <f>VLOOKUP(B20,'[1]LISTADO ATM'!$A$2:$B$922,2,0)</f>
        <v xml:space="preserve">ATM Oficina El Mamey Los Hidalgos </v>
      </c>
      <c r="D20" s="32" t="s">
        <v>24</v>
      </c>
      <c r="E20" s="29">
        <v>3336050625</v>
      </c>
    </row>
    <row r="21" spans="1:5" s="20" customFormat="1" ht="18" x14ac:dyDescent="0.25">
      <c r="A21" s="23" t="str">
        <f>VLOOKUP(B21,'[1]LISTADO ATM'!$A$2:$C$922,3,0)</f>
        <v>SUR</v>
      </c>
      <c r="B21" s="31">
        <v>252</v>
      </c>
      <c r="C21" s="23" t="str">
        <f>VLOOKUP(B21,'[1]LISTADO ATM'!$A$2:$B$922,2,0)</f>
        <v xml:space="preserve">ATM Banco Agrícola (Barahona) </v>
      </c>
      <c r="D21" s="32" t="s">
        <v>24</v>
      </c>
      <c r="E21" s="29">
        <v>3336050827</v>
      </c>
    </row>
    <row r="22" spans="1:5" s="20" customFormat="1" ht="18" x14ac:dyDescent="0.25">
      <c r="A22" s="23" t="str">
        <f>VLOOKUP(B22,'[1]LISTADO ATM'!$A$2:$C$922,3,0)</f>
        <v>NORTE</v>
      </c>
      <c r="B22" s="31">
        <v>632</v>
      </c>
      <c r="C22" s="23" t="str">
        <f>VLOOKUP(B22,'[1]LISTADO ATM'!$A$2:$B$922,2,0)</f>
        <v xml:space="preserve">ATM Autobanco Gurabo </v>
      </c>
      <c r="D22" s="32" t="s">
        <v>24</v>
      </c>
      <c r="E22" s="29">
        <v>3336049781</v>
      </c>
    </row>
    <row r="23" spans="1:5" s="20" customFormat="1" ht="18" x14ac:dyDescent="0.25">
      <c r="A23" s="23" t="str">
        <f>VLOOKUP(B23,'[1]LISTADO ATM'!$A$2:$C$922,3,0)</f>
        <v>DISTRITO NACIONAL</v>
      </c>
      <c r="B23" s="31">
        <v>722</v>
      </c>
      <c r="C23" s="23" t="str">
        <f>VLOOKUP(B23,'[1]LISTADO ATM'!$A$2:$B$922,2,0)</f>
        <v xml:space="preserve">ATM Oficina Charles de Gaulle III </v>
      </c>
      <c r="D23" s="32" t="s">
        <v>24</v>
      </c>
      <c r="E23" s="29">
        <v>3336049191</v>
      </c>
    </row>
    <row r="24" spans="1:5" s="20" customFormat="1" ht="18" x14ac:dyDescent="0.25">
      <c r="A24" s="23" t="str">
        <f>VLOOKUP(B24,'[1]LISTADO ATM'!$A$2:$C$922,3,0)</f>
        <v>ESTE</v>
      </c>
      <c r="B24" s="31">
        <v>217</v>
      </c>
      <c r="C24" s="23" t="str">
        <f>VLOOKUP(B24,'[1]LISTADO ATM'!$A$2:$B$922,2,0)</f>
        <v xml:space="preserve">ATM Oficina Bávaro </v>
      </c>
      <c r="D24" s="32" t="s">
        <v>24</v>
      </c>
      <c r="E24" s="29">
        <v>3336048400</v>
      </c>
    </row>
    <row r="25" spans="1:5" s="20" customFormat="1" ht="18" x14ac:dyDescent="0.25">
      <c r="A25" s="23" t="str">
        <f>VLOOKUP(B25,'[1]LISTADO ATM'!$A$2:$C$922,3,0)</f>
        <v>NORTE</v>
      </c>
      <c r="B25" s="31">
        <v>157</v>
      </c>
      <c r="C25" s="23" t="str">
        <f>VLOOKUP(B25,'[1]LISTADO ATM'!$A$2:$B$922,2,0)</f>
        <v xml:space="preserve">ATM Oficina Samaná </v>
      </c>
      <c r="D25" s="32" t="s">
        <v>24</v>
      </c>
      <c r="E25" s="29">
        <v>3336050843</v>
      </c>
    </row>
    <row r="26" spans="1:5" s="20" customFormat="1" ht="18" x14ac:dyDescent="0.25">
      <c r="A26" s="23" t="str">
        <f>VLOOKUP(B26,'[1]LISTADO ATM'!$A$2:$C$922,3,0)</f>
        <v>DISTRITO NACIONAL</v>
      </c>
      <c r="B26" s="31">
        <v>354</v>
      </c>
      <c r="C26" s="23" t="str">
        <f>VLOOKUP(B26,'[1]LISTADO ATM'!$A$2:$B$922,2,0)</f>
        <v xml:space="preserve">ATM Oficina Núñez de Cáceres II </v>
      </c>
      <c r="D26" s="32" t="s">
        <v>24</v>
      </c>
      <c r="E26" s="29">
        <v>3336045914</v>
      </c>
    </row>
    <row r="27" spans="1:5" s="20" customFormat="1" ht="18" x14ac:dyDescent="0.25">
      <c r="A27" s="23" t="str">
        <f>VLOOKUP(B27,'[1]LISTADO ATM'!$A$2:$C$922,3,0)</f>
        <v>NORTE</v>
      </c>
      <c r="B27" s="31">
        <v>965</v>
      </c>
      <c r="C27" s="23" t="str">
        <f>VLOOKUP(B27,'[1]LISTADO ATM'!$A$2:$B$922,2,0)</f>
        <v xml:space="preserve">ATM S/M La Fuente FUN (Santiago) </v>
      </c>
      <c r="D27" s="32" t="s">
        <v>24</v>
      </c>
      <c r="E27" s="29">
        <v>3336049784</v>
      </c>
    </row>
    <row r="28" spans="1:5" s="20" customFormat="1" ht="18" x14ac:dyDescent="0.25">
      <c r="A28" s="23" t="str">
        <f>VLOOKUP(B28,'[1]LISTADO ATM'!$A$2:$C$922,3,0)</f>
        <v>NORTE</v>
      </c>
      <c r="B28" s="31">
        <v>91</v>
      </c>
      <c r="C28" s="23" t="str">
        <f>VLOOKUP(B28,'[1]LISTADO ATM'!$A$2:$B$922,2,0)</f>
        <v xml:space="preserve">ATM UNP Villa Isabela </v>
      </c>
      <c r="D28" s="32" t="s">
        <v>24</v>
      </c>
      <c r="E28" s="29">
        <v>3336050921</v>
      </c>
    </row>
    <row r="29" spans="1:5" s="20" customFormat="1" ht="18" x14ac:dyDescent="0.25">
      <c r="A29" s="23" t="e">
        <f>VLOOKUP(B29,'[1]LISTADO ATM'!$A$2:$C$922,3,0)</f>
        <v>#N/A</v>
      </c>
      <c r="B29" s="31"/>
      <c r="C29" s="23" t="e">
        <f>VLOOKUP(B29,'[1]LISTADO ATM'!$A$2:$B$922,2,0)</f>
        <v>#N/A</v>
      </c>
      <c r="D29" s="32" t="s">
        <v>24</v>
      </c>
      <c r="E29" s="29"/>
    </row>
    <row r="30" spans="1:5" s="20" customFormat="1" ht="18" x14ac:dyDescent="0.25">
      <c r="A30" s="23" t="e">
        <f>VLOOKUP(B30,'[1]LISTADO ATM'!$A$2:$C$922,3,0)</f>
        <v>#N/A</v>
      </c>
      <c r="B30" s="31"/>
      <c r="C30" s="23" t="e">
        <f>VLOOKUP(B30,'[1]LISTADO ATM'!$A$2:$B$922,2,0)</f>
        <v>#N/A</v>
      </c>
      <c r="D30" s="32" t="s">
        <v>24</v>
      </c>
      <c r="E30" s="29"/>
    </row>
    <row r="31" spans="1:5" s="20" customFormat="1" ht="18" x14ac:dyDescent="0.25">
      <c r="A31" s="23" t="e">
        <f>VLOOKUP(B31,'[1]LISTADO ATM'!$A$2:$C$922,3,0)</f>
        <v>#N/A</v>
      </c>
      <c r="B31" s="31"/>
      <c r="C31" s="23" t="e">
        <f>VLOOKUP(B31,'[1]LISTADO ATM'!$A$2:$B$922,2,0)</f>
        <v>#N/A</v>
      </c>
      <c r="D31" s="32" t="s">
        <v>24</v>
      </c>
      <c r="E31" s="29"/>
    </row>
    <row r="32" spans="1:5" s="20" customFormat="1" ht="18" x14ac:dyDescent="0.25">
      <c r="A32" s="23" t="e">
        <f>VLOOKUP(B32,'[1]LISTADO ATM'!$A$2:$C$922,3,0)</f>
        <v>#N/A</v>
      </c>
      <c r="B32" s="31"/>
      <c r="C32" s="23" t="e">
        <f>VLOOKUP(B32,'[1]LISTADO ATM'!$A$2:$B$922,2,0)</f>
        <v>#N/A</v>
      </c>
      <c r="D32" s="32" t="s">
        <v>24</v>
      </c>
      <c r="E32" s="29"/>
    </row>
    <row r="33" spans="1:5" s="20" customFormat="1" ht="18" x14ac:dyDescent="0.25">
      <c r="A33" s="23" t="e">
        <f>VLOOKUP(B33,'[1]LISTADO ATM'!$A$2:$C$922,3,0)</f>
        <v>#N/A</v>
      </c>
      <c r="B33" s="31"/>
      <c r="C33" s="23" t="e">
        <f>VLOOKUP(B33,'[1]LISTADO ATM'!$A$2:$B$922,2,0)</f>
        <v>#N/A</v>
      </c>
      <c r="D33" s="32" t="s">
        <v>24</v>
      </c>
      <c r="E33" s="29"/>
    </row>
    <row r="34" spans="1:5" s="20" customFormat="1" ht="18" x14ac:dyDescent="0.25">
      <c r="A34" s="23" t="e">
        <f>VLOOKUP(B34,'[1]LISTADO ATM'!$A$2:$C$922,3,0)</f>
        <v>#N/A</v>
      </c>
      <c r="B34" s="31"/>
      <c r="C34" s="23" t="e">
        <f>VLOOKUP(B34,'[1]LISTADO ATM'!$A$2:$B$922,2,0)</f>
        <v>#N/A</v>
      </c>
      <c r="D34" s="32" t="s">
        <v>24</v>
      </c>
      <c r="E34" s="29"/>
    </row>
    <row r="35" spans="1:5" s="20" customFormat="1" ht="18" x14ac:dyDescent="0.25">
      <c r="A35" s="23" t="e">
        <f>VLOOKUP(B35,'[1]LISTADO ATM'!$A$2:$C$922,3,0)</f>
        <v>#N/A</v>
      </c>
      <c r="B35" s="31"/>
      <c r="C35" s="23" t="e">
        <f>VLOOKUP(B35,'[1]LISTADO ATM'!$A$2:$B$922,2,0)</f>
        <v>#N/A</v>
      </c>
      <c r="D35" s="32" t="s">
        <v>24</v>
      </c>
      <c r="E35" s="29"/>
    </row>
    <row r="36" spans="1:5" ht="18" x14ac:dyDescent="0.25">
      <c r="A36" s="17" t="s">
        <v>10</v>
      </c>
      <c r="B36" s="18">
        <f>COUNT(B9:B35)</f>
        <v>20</v>
      </c>
      <c r="C36" s="45"/>
      <c r="D36" s="45"/>
      <c r="E36" s="45"/>
    </row>
    <row r="37" spans="1:5" x14ac:dyDescent="0.25">
      <c r="A37" s="50"/>
      <c r="B37" s="51"/>
      <c r="C37" s="51"/>
      <c r="D37" s="51"/>
      <c r="E37" s="52"/>
    </row>
    <row r="38" spans="1:5" ht="18.75" thickBot="1" x14ac:dyDescent="0.3">
      <c r="A38" s="53" t="s">
        <v>14</v>
      </c>
      <c r="B38" s="54"/>
      <c r="C38" s="54"/>
      <c r="D38" s="54"/>
      <c r="E38" s="55"/>
    </row>
    <row r="39" spans="1:5" s="20" customFormat="1" ht="18" x14ac:dyDescent="0.25">
      <c r="A39" s="24" t="s">
        <v>4</v>
      </c>
      <c r="B39" s="24" t="s">
        <v>5</v>
      </c>
      <c r="C39" s="24" t="s">
        <v>6</v>
      </c>
      <c r="D39" s="36" t="s">
        <v>7</v>
      </c>
      <c r="E39" s="24" t="s">
        <v>8</v>
      </c>
    </row>
    <row r="40" spans="1:5" s="20" customFormat="1" ht="18" x14ac:dyDescent="0.25">
      <c r="A40" s="23" t="str">
        <f>VLOOKUP(B40,'[1]LISTADO ATM'!$A$2:$C$922,3,0)</f>
        <v>SUR</v>
      </c>
      <c r="B40" s="31">
        <v>880</v>
      </c>
      <c r="C40" s="23" t="str">
        <f>VLOOKUP(B40,'[1]LISTADO ATM'!$A$2:$B$922,2,0)</f>
        <v xml:space="preserve">ATM Autoservicio Barahona II </v>
      </c>
      <c r="D40" s="32" t="s">
        <v>21</v>
      </c>
      <c r="E40" s="29">
        <v>3336049485</v>
      </c>
    </row>
    <row r="41" spans="1:5" s="20" customFormat="1" ht="18" x14ac:dyDescent="0.25">
      <c r="A41" s="23" t="str">
        <f>VLOOKUP(B41,'[1]LISTADO ATM'!$A$2:$C$922,3,0)</f>
        <v>ESTE</v>
      </c>
      <c r="B41" s="31">
        <v>158</v>
      </c>
      <c r="C41" s="23" t="str">
        <f>VLOOKUP(B41,'[1]LISTADO ATM'!$A$2:$B$922,2,0)</f>
        <v xml:space="preserve">ATM Oficina Romana Norte </v>
      </c>
      <c r="D41" s="32" t="s">
        <v>21</v>
      </c>
      <c r="E41" s="29">
        <v>3336049479</v>
      </c>
    </row>
    <row r="42" spans="1:5" s="20" customFormat="1" ht="18" x14ac:dyDescent="0.25">
      <c r="A42" s="23" t="str">
        <f>VLOOKUP(B42,'[1]LISTADO ATM'!$A$2:$C$922,3,0)</f>
        <v>SUR</v>
      </c>
      <c r="B42" s="31">
        <v>780</v>
      </c>
      <c r="C42" s="23" t="str">
        <f>VLOOKUP(B42,'[1]LISTADO ATM'!$A$2:$B$922,2,0)</f>
        <v xml:space="preserve">ATM Oficina Barahona I </v>
      </c>
      <c r="D42" s="32" t="s">
        <v>21</v>
      </c>
      <c r="E42" s="29">
        <v>3336049599</v>
      </c>
    </row>
    <row r="43" spans="1:5" s="20" customFormat="1" ht="18" x14ac:dyDescent="0.25">
      <c r="A43" s="23" t="str">
        <f>VLOOKUP(B43,'[1]LISTADO ATM'!$A$2:$C$922,3,0)</f>
        <v>DISTRITO NACIONAL</v>
      </c>
      <c r="B43" s="31">
        <v>562</v>
      </c>
      <c r="C43" s="23" t="str">
        <f>VLOOKUP(B43,'[1]LISTADO ATM'!$A$2:$B$922,2,0)</f>
        <v xml:space="preserve">ATM S/M Jumbo Carretera Mella </v>
      </c>
      <c r="D43" s="32" t="s">
        <v>21</v>
      </c>
      <c r="E43" s="29">
        <v>3336049020</v>
      </c>
    </row>
    <row r="44" spans="1:5" s="20" customFormat="1" ht="18" x14ac:dyDescent="0.25">
      <c r="A44" s="23" t="str">
        <f>VLOOKUP(B44,'[1]LISTADO ATM'!$A$2:$C$922,3,0)</f>
        <v>DISTRITO NACIONAL</v>
      </c>
      <c r="B44" s="31">
        <v>818</v>
      </c>
      <c r="C44" s="23" t="str">
        <f>VLOOKUP(B44,'[1]LISTADO ATM'!$A$2:$B$922,2,0)</f>
        <v xml:space="preserve">ATM Juridicción Inmobiliaria </v>
      </c>
      <c r="D44" s="32" t="s">
        <v>21</v>
      </c>
      <c r="E44" s="29">
        <v>3336048116</v>
      </c>
    </row>
    <row r="45" spans="1:5" s="20" customFormat="1" ht="18" x14ac:dyDescent="0.25">
      <c r="A45" s="23" t="str">
        <f>VLOOKUP(B45,'[1]LISTADO ATM'!$A$2:$C$922,3,0)</f>
        <v>DISTRITO NACIONAL</v>
      </c>
      <c r="B45" s="31">
        <v>240</v>
      </c>
      <c r="C45" s="23" t="str">
        <f>VLOOKUP(B45,'[1]LISTADO ATM'!$A$2:$B$922,2,0)</f>
        <v xml:space="preserve">ATM Oficina Carrefour I </v>
      </c>
      <c r="D45" s="32" t="s">
        <v>21</v>
      </c>
      <c r="E45" s="29">
        <v>3336049421</v>
      </c>
    </row>
    <row r="46" spans="1:5" s="20" customFormat="1" ht="18" x14ac:dyDescent="0.25">
      <c r="A46" s="23" t="str">
        <f>VLOOKUP(B46,'[1]LISTADO ATM'!$A$2:$C$922,3,0)</f>
        <v>NORTE</v>
      </c>
      <c r="B46" s="31">
        <v>431</v>
      </c>
      <c r="C46" s="23" t="str">
        <f>VLOOKUP(B46,'[1]LISTADO ATM'!$A$2:$B$922,2,0)</f>
        <v xml:space="preserve">ATM Autoservicio Sol (Santiago) </v>
      </c>
      <c r="D46" s="32" t="s">
        <v>21</v>
      </c>
      <c r="E46" s="29">
        <v>3336049508</v>
      </c>
    </row>
    <row r="47" spans="1:5" s="20" customFormat="1" ht="18" x14ac:dyDescent="0.25">
      <c r="A47" s="23" t="e">
        <f>VLOOKUP(B47,'[1]LISTADO ATM'!$A$2:$C$922,3,0)</f>
        <v>#N/A</v>
      </c>
      <c r="B47" s="31"/>
      <c r="C47" s="23" t="e">
        <f>VLOOKUP(B47,'[1]LISTADO ATM'!$A$2:$B$922,2,0)</f>
        <v>#N/A</v>
      </c>
      <c r="D47" s="32" t="s">
        <v>21</v>
      </c>
      <c r="E47" s="29"/>
    </row>
    <row r="48" spans="1:5" s="20" customFormat="1" ht="18" x14ac:dyDescent="0.25">
      <c r="A48" s="23" t="e">
        <f>VLOOKUP(B48,'[1]LISTADO ATM'!$A$2:$C$922,3,0)</f>
        <v>#N/A</v>
      </c>
      <c r="B48" s="31"/>
      <c r="C48" s="23" t="e">
        <f>VLOOKUP(B48,'[1]LISTADO ATM'!$A$2:$B$922,2,0)</f>
        <v>#N/A</v>
      </c>
      <c r="D48" s="32" t="s">
        <v>21</v>
      </c>
      <c r="E48" s="29"/>
    </row>
    <row r="49" spans="1:5" s="20" customFormat="1" ht="18" x14ac:dyDescent="0.25">
      <c r="A49" s="23" t="e">
        <f>VLOOKUP(B49,'[1]LISTADO ATM'!$A$2:$C$922,3,0)</f>
        <v>#N/A</v>
      </c>
      <c r="B49" s="31"/>
      <c r="C49" s="23" t="e">
        <f>VLOOKUP(B49,'[1]LISTADO ATM'!$A$2:$B$922,2,0)</f>
        <v>#N/A</v>
      </c>
      <c r="D49" s="32" t="s">
        <v>21</v>
      </c>
      <c r="E49" s="29"/>
    </row>
    <row r="50" spans="1:5" s="20" customFormat="1" ht="18" x14ac:dyDescent="0.25">
      <c r="A50" s="23" t="e">
        <f>VLOOKUP(B50,'[1]LISTADO ATM'!$A$2:$C$922,3,0)</f>
        <v>#N/A</v>
      </c>
      <c r="B50" s="31"/>
      <c r="C50" s="23" t="e">
        <f>VLOOKUP(B50,'[1]LISTADO ATM'!$A$2:$B$922,2,0)</f>
        <v>#N/A</v>
      </c>
      <c r="D50" s="32" t="s">
        <v>21</v>
      </c>
      <c r="E50" s="29"/>
    </row>
    <row r="51" spans="1:5" s="20" customFormat="1" ht="18" x14ac:dyDescent="0.25">
      <c r="A51" s="23" t="e">
        <f>VLOOKUP(B51,'[1]LISTADO ATM'!$A$2:$C$922,3,0)</f>
        <v>#N/A</v>
      </c>
      <c r="B51" s="31"/>
      <c r="C51" s="23" t="e">
        <f>VLOOKUP(B51,'[1]LISTADO ATM'!$A$2:$B$922,2,0)</f>
        <v>#N/A</v>
      </c>
      <c r="D51" s="32" t="s">
        <v>21</v>
      </c>
      <c r="E51" s="29"/>
    </row>
    <row r="52" spans="1:5" s="20" customFormat="1" ht="18" x14ac:dyDescent="0.25">
      <c r="A52" s="23" t="e">
        <f>VLOOKUP(B52,'[1]LISTADO ATM'!$A$2:$C$922,3,0)</f>
        <v>#N/A</v>
      </c>
      <c r="B52" s="31"/>
      <c r="C52" s="23" t="e">
        <f>VLOOKUP(B52,'[1]LISTADO ATM'!$A$2:$B$922,2,0)</f>
        <v>#N/A</v>
      </c>
      <c r="D52" s="32" t="s">
        <v>21</v>
      </c>
      <c r="E52" s="29"/>
    </row>
    <row r="53" spans="1:5" s="20" customFormat="1" ht="18" x14ac:dyDescent="0.25">
      <c r="A53" s="17" t="s">
        <v>10</v>
      </c>
      <c r="B53" s="18">
        <f>COUNT(B40:B52)</f>
        <v>7</v>
      </c>
      <c r="C53" s="45"/>
      <c r="D53" s="45"/>
      <c r="E53" s="45"/>
    </row>
    <row r="54" spans="1:5" ht="15.75" thickBot="1" x14ac:dyDescent="0.3">
      <c r="A54" s="39"/>
      <c r="B54" s="40"/>
      <c r="C54" s="40"/>
      <c r="D54" s="40"/>
      <c r="E54" s="41"/>
    </row>
    <row r="55" spans="1:5" ht="18.75" thickBot="1" x14ac:dyDescent="0.3">
      <c r="A55" s="42" t="s">
        <v>12</v>
      </c>
      <c r="B55" s="43"/>
      <c r="C55" s="43"/>
      <c r="D55" s="43"/>
      <c r="E55" s="44"/>
    </row>
    <row r="56" spans="1:5" s="20" customFormat="1" ht="18" x14ac:dyDescent="0.25">
      <c r="A56" s="24" t="s">
        <v>4</v>
      </c>
      <c r="B56" s="24" t="s">
        <v>5</v>
      </c>
      <c r="C56" s="24" t="s">
        <v>6</v>
      </c>
      <c r="D56" s="36" t="s">
        <v>7</v>
      </c>
      <c r="E56" s="24" t="s">
        <v>8</v>
      </c>
    </row>
    <row r="57" spans="1:5" s="20" customFormat="1" ht="18" x14ac:dyDescent="0.25">
      <c r="A57" s="23" t="str">
        <f>VLOOKUP(B57,'[1]LISTADO ATM'!$A$2:$C$922,3,0)</f>
        <v>DISTRITO NACIONAL</v>
      </c>
      <c r="B57" s="31">
        <v>946</v>
      </c>
      <c r="C57" s="23" t="str">
        <f>VLOOKUP(B57,'[1]LISTADO ATM'!$A$2:$B$922,2,0)</f>
        <v xml:space="preserve">ATM Oficina Núñez de Cáceres I </v>
      </c>
      <c r="D57" s="25" t="s">
        <v>9</v>
      </c>
      <c r="E57" s="29">
        <v>3336049050</v>
      </c>
    </row>
    <row r="58" spans="1:5" s="20" customFormat="1" ht="18" x14ac:dyDescent="0.25">
      <c r="A58" s="23" t="str">
        <f>VLOOKUP(B58,'[1]LISTADO ATM'!$A$2:$C$922,3,0)</f>
        <v>NORTE</v>
      </c>
      <c r="B58" s="31">
        <v>950</v>
      </c>
      <c r="C58" s="23" t="str">
        <f>VLOOKUP(B58,'[1]LISTADO ATM'!$A$2:$B$922,2,0)</f>
        <v xml:space="preserve">ATM Oficina Monterrico </v>
      </c>
      <c r="D58" s="25" t="s">
        <v>9</v>
      </c>
      <c r="E58" s="29">
        <v>3336050023</v>
      </c>
    </row>
    <row r="59" spans="1:5" s="20" customFormat="1" ht="18" x14ac:dyDescent="0.25">
      <c r="A59" s="23" t="str">
        <f>VLOOKUP(B59,'[1]LISTADO ATM'!$A$2:$C$922,3,0)</f>
        <v>ESTE</v>
      </c>
      <c r="B59" s="31">
        <v>104</v>
      </c>
      <c r="C59" s="23" t="str">
        <f>VLOOKUP(B59,'[1]LISTADO ATM'!$A$2:$B$922,2,0)</f>
        <v xml:space="preserve">ATM Jumbo Higuey </v>
      </c>
      <c r="D59" s="25" t="s">
        <v>9</v>
      </c>
      <c r="E59" s="29">
        <v>3336050609</v>
      </c>
    </row>
    <row r="60" spans="1:5" s="20" customFormat="1" ht="18" x14ac:dyDescent="0.25">
      <c r="A60" s="23" t="str">
        <f>VLOOKUP(B60,'[1]LISTADO ATM'!$A$2:$C$922,3,0)</f>
        <v>DISTRITO NACIONAL</v>
      </c>
      <c r="B60" s="31">
        <v>527</v>
      </c>
      <c r="C60" s="23" t="str">
        <f>VLOOKUP(B60,'[1]LISTADO ATM'!$A$2:$B$922,2,0)</f>
        <v>ATM Oficina Zona Oriental II</v>
      </c>
      <c r="D60" s="25" t="s">
        <v>9</v>
      </c>
      <c r="E60" s="29">
        <v>3336050832</v>
      </c>
    </row>
    <row r="61" spans="1:5" s="20" customFormat="1" ht="18" x14ac:dyDescent="0.25">
      <c r="A61" s="23" t="str">
        <f>VLOOKUP(B61,'[1]LISTADO ATM'!$A$2:$C$922,3,0)</f>
        <v>DISTRITO NACIONAL</v>
      </c>
      <c r="B61" s="31">
        <v>162</v>
      </c>
      <c r="C61" s="23" t="str">
        <f>VLOOKUP(B61,'[1]LISTADO ATM'!$A$2:$B$922,2,0)</f>
        <v xml:space="preserve">ATM Oficina Tiradentes I </v>
      </c>
      <c r="D61" s="25" t="s">
        <v>9</v>
      </c>
      <c r="E61" s="29">
        <v>3336050925</v>
      </c>
    </row>
    <row r="62" spans="1:5" s="20" customFormat="1" ht="18" x14ac:dyDescent="0.25">
      <c r="A62" s="23" t="str">
        <f>VLOOKUP(B62,'[1]LISTADO ATM'!$A$2:$C$922,3,0)</f>
        <v>DISTRITO NACIONAL</v>
      </c>
      <c r="B62" s="31">
        <v>973</v>
      </c>
      <c r="C62" s="23" t="str">
        <f>VLOOKUP(B62,'[1]LISTADO ATM'!$A$2:$B$922,2,0)</f>
        <v xml:space="preserve">ATM Oficina Sabana de la Mar </v>
      </c>
      <c r="D62" s="25" t="s">
        <v>9</v>
      </c>
      <c r="E62" s="29">
        <v>3336050926</v>
      </c>
    </row>
    <row r="63" spans="1:5" s="20" customFormat="1" ht="18" x14ac:dyDescent="0.25">
      <c r="A63" s="23" t="str">
        <f>VLOOKUP(B63,'[1]LISTADO ATM'!$A$2:$C$922,3,0)</f>
        <v>ESTE</v>
      </c>
      <c r="B63" s="31">
        <v>427</v>
      </c>
      <c r="C63" s="23" t="str">
        <f>VLOOKUP(B63,'[1]LISTADO ATM'!$A$2:$B$922,2,0)</f>
        <v xml:space="preserve">ATM Almacenes Iberia (Hato Mayor) </v>
      </c>
      <c r="D63" s="25" t="s">
        <v>9</v>
      </c>
      <c r="E63" s="29">
        <v>3336050955</v>
      </c>
    </row>
    <row r="64" spans="1:5" s="20" customFormat="1" ht="18" x14ac:dyDescent="0.25">
      <c r="A64" s="23" t="str">
        <f>VLOOKUP(B64,'[1]LISTADO ATM'!$A$2:$C$922,3,0)</f>
        <v>NORTE</v>
      </c>
      <c r="B64" s="31">
        <v>720</v>
      </c>
      <c r="C64" s="23" t="str">
        <f>VLOOKUP(B64,'[1]LISTADO ATM'!$A$2:$B$922,2,0)</f>
        <v xml:space="preserve">ATM OMSA (Santiago) </v>
      </c>
      <c r="D64" s="25" t="s">
        <v>9</v>
      </c>
      <c r="E64" s="29">
        <v>3336050965</v>
      </c>
    </row>
    <row r="65" spans="1:5" s="20" customFormat="1" ht="18" x14ac:dyDescent="0.25">
      <c r="A65" s="23" t="str">
        <f>VLOOKUP(B65,'[1]LISTADO ATM'!$A$2:$C$922,3,0)</f>
        <v>DISTRITO NACIONAL</v>
      </c>
      <c r="B65" s="31">
        <v>416</v>
      </c>
      <c r="C65" s="23" t="str">
        <f>VLOOKUP(B65,'[1]LISTADO ATM'!$A$2:$B$922,2,0)</f>
        <v xml:space="preserve">ATM Autobanco San Martín II </v>
      </c>
      <c r="D65" s="25" t="s">
        <v>9</v>
      </c>
      <c r="E65" s="29">
        <v>3336051103</v>
      </c>
    </row>
    <row r="66" spans="1:5" s="20" customFormat="1" ht="18" x14ac:dyDescent="0.25">
      <c r="A66" s="23" t="str">
        <f>VLOOKUP(B66,'[1]LISTADO ATM'!$A$2:$C$922,3,0)</f>
        <v>NORTE</v>
      </c>
      <c r="B66" s="31">
        <v>944</v>
      </c>
      <c r="C66" s="23" t="str">
        <f>VLOOKUP(B66,'[1]LISTADO ATM'!$A$2:$B$922,2,0)</f>
        <v xml:space="preserve">ATM UNP Mao </v>
      </c>
      <c r="D66" s="25" t="s">
        <v>9</v>
      </c>
      <c r="E66" s="29">
        <v>3336051114</v>
      </c>
    </row>
    <row r="67" spans="1:5" s="20" customFormat="1" ht="18" x14ac:dyDescent="0.25">
      <c r="A67" s="23" t="e">
        <f>VLOOKUP(B67,'[1]LISTADO ATM'!$A$2:$C$922,3,0)</f>
        <v>#N/A</v>
      </c>
      <c r="B67" s="31"/>
      <c r="C67" s="23" t="e">
        <f>VLOOKUP(B67,'[1]LISTADO ATM'!$A$2:$B$922,2,0)</f>
        <v>#N/A</v>
      </c>
      <c r="D67" s="25" t="s">
        <v>9</v>
      </c>
      <c r="E67" s="29"/>
    </row>
    <row r="68" spans="1:5" s="20" customFormat="1" ht="18" x14ac:dyDescent="0.25">
      <c r="A68" s="23" t="e">
        <f>VLOOKUP(B68,'[1]LISTADO ATM'!$A$2:$C$922,3,0)</f>
        <v>#N/A</v>
      </c>
      <c r="B68" s="31"/>
      <c r="C68" s="23" t="e">
        <f>VLOOKUP(B68,'[1]LISTADO ATM'!$A$2:$B$922,2,0)</f>
        <v>#N/A</v>
      </c>
      <c r="D68" s="25" t="s">
        <v>9</v>
      </c>
      <c r="E68" s="29"/>
    </row>
    <row r="69" spans="1:5" s="20" customFormat="1" ht="18" x14ac:dyDescent="0.25">
      <c r="A69" s="23" t="e">
        <f>VLOOKUP(B69,'[1]LISTADO ATM'!$A$2:$C$922,3,0)</f>
        <v>#N/A</v>
      </c>
      <c r="B69" s="31"/>
      <c r="C69" s="23" t="e">
        <f>VLOOKUP(B69,'[1]LISTADO ATM'!$A$2:$B$922,2,0)</f>
        <v>#N/A</v>
      </c>
      <c r="D69" s="25" t="s">
        <v>9</v>
      </c>
      <c r="E69" s="29"/>
    </row>
    <row r="70" spans="1:5" s="20" customFormat="1" ht="18" x14ac:dyDescent="0.25">
      <c r="A70" s="23" t="e">
        <f>VLOOKUP(B70,'[1]LISTADO ATM'!$A$2:$C$922,3,0)</f>
        <v>#N/A</v>
      </c>
      <c r="B70" s="31"/>
      <c r="C70" s="23" t="e">
        <f>VLOOKUP(B70,'[1]LISTADO ATM'!$A$2:$B$922,2,0)</f>
        <v>#N/A</v>
      </c>
      <c r="D70" s="25" t="s">
        <v>9</v>
      </c>
      <c r="E70" s="29"/>
    </row>
    <row r="71" spans="1:5" s="20" customFormat="1" ht="18" x14ac:dyDescent="0.25">
      <c r="A71" s="23" t="e">
        <f>VLOOKUP(B71,'[1]LISTADO ATM'!$A$2:$C$922,3,0)</f>
        <v>#N/A</v>
      </c>
      <c r="B71" s="31"/>
      <c r="C71" s="23" t="e">
        <f>VLOOKUP(B71,'[1]LISTADO ATM'!$A$2:$B$922,2,0)</f>
        <v>#N/A</v>
      </c>
      <c r="D71" s="25" t="s">
        <v>9</v>
      </c>
      <c r="E71" s="29"/>
    </row>
    <row r="72" spans="1:5" s="20" customFormat="1" ht="18" x14ac:dyDescent="0.25">
      <c r="A72" s="17"/>
      <c r="B72" s="18">
        <f>COUNT(B57:B71)</f>
        <v>10</v>
      </c>
      <c r="C72" s="45"/>
      <c r="D72" s="45"/>
      <c r="E72" s="45"/>
    </row>
    <row r="73" spans="1:5" ht="15.75" thickBot="1" x14ac:dyDescent="0.3">
      <c r="A73" s="39"/>
      <c r="B73" s="40"/>
      <c r="C73" s="40"/>
      <c r="D73" s="40"/>
      <c r="E73" s="41"/>
    </row>
    <row r="74" spans="1:5" ht="18.75" thickBot="1" x14ac:dyDescent="0.3">
      <c r="A74" s="46" t="s">
        <v>20</v>
      </c>
      <c r="B74" s="47"/>
      <c r="C74" s="47"/>
      <c r="D74" s="47"/>
      <c r="E74" s="48"/>
    </row>
    <row r="75" spans="1:5" s="20" customFormat="1" ht="18" x14ac:dyDescent="0.25">
      <c r="A75" s="24" t="s">
        <v>4</v>
      </c>
      <c r="B75" s="24" t="s">
        <v>5</v>
      </c>
      <c r="C75" s="24" t="s">
        <v>6</v>
      </c>
      <c r="D75" s="36" t="s">
        <v>7</v>
      </c>
      <c r="E75" s="24" t="s">
        <v>8</v>
      </c>
    </row>
    <row r="76" spans="1:5" s="20" customFormat="1" ht="18" x14ac:dyDescent="0.25">
      <c r="A76" s="23" t="str">
        <f>VLOOKUP(B76,'[1]LISTADO ATM'!$A$2:$C$922,3,0)</f>
        <v>DISTRITO NACIONAL</v>
      </c>
      <c r="B76" s="31">
        <v>327</v>
      </c>
      <c r="C76" s="33" t="str">
        <f>VLOOKUP(B76,'[1]LISTADO ATM'!$A$2:$B$922,2,0)</f>
        <v xml:space="preserve">ATM UNP CCN (Nacional 27 de Febrero) </v>
      </c>
      <c r="D76" s="30" t="s">
        <v>20</v>
      </c>
      <c r="E76" s="29">
        <v>3336049780</v>
      </c>
    </row>
    <row r="77" spans="1:5" s="20" customFormat="1" ht="18" x14ac:dyDescent="0.25">
      <c r="A77" s="23" t="str">
        <f>VLOOKUP(B77,'[1]LISTADO ATM'!$A$2:$C$922,3,0)</f>
        <v>DISTRITO NACIONAL</v>
      </c>
      <c r="B77" s="31">
        <v>160</v>
      </c>
      <c r="C77" s="33" t="str">
        <f>VLOOKUP(B77,'[1]LISTADO ATM'!$A$2:$B$922,2,0)</f>
        <v xml:space="preserve">ATM Oficina Herrera </v>
      </c>
      <c r="D77" s="30" t="s">
        <v>20</v>
      </c>
      <c r="E77" s="29">
        <v>3336050838</v>
      </c>
    </row>
    <row r="78" spans="1:5" s="20" customFormat="1" ht="18" x14ac:dyDescent="0.25">
      <c r="A78" s="23" t="str">
        <f>VLOOKUP(B78,'[1]LISTADO ATM'!$A$2:$C$922,3,0)</f>
        <v>DISTRITO NACIONAL</v>
      </c>
      <c r="B78" s="31">
        <v>70</v>
      </c>
      <c r="C78" s="33" t="str">
        <f>VLOOKUP(B78,'[1]LISTADO ATM'!$A$2:$B$922,2,0)</f>
        <v xml:space="preserve">ATM Autoservicio Plaza Lama Zona Oriental </v>
      </c>
      <c r="D78" s="30" t="s">
        <v>20</v>
      </c>
      <c r="E78" s="29">
        <v>3336050854</v>
      </c>
    </row>
    <row r="79" spans="1:5" s="20" customFormat="1" ht="18" x14ac:dyDescent="0.25">
      <c r="A79" s="23" t="str">
        <f>VLOOKUP(B79,'[1]LISTADO ATM'!$A$2:$C$922,3,0)</f>
        <v>SUR</v>
      </c>
      <c r="B79" s="31">
        <v>311</v>
      </c>
      <c r="C79" s="33" t="str">
        <f>VLOOKUP(B79,'[1]LISTADO ATM'!$A$2:$B$922,2,0)</f>
        <v>ATM Plaza Eroski</v>
      </c>
      <c r="D79" s="30" t="s">
        <v>20</v>
      </c>
      <c r="E79" s="29">
        <v>3336050919</v>
      </c>
    </row>
    <row r="80" spans="1:5" s="20" customFormat="1" ht="18" x14ac:dyDescent="0.25">
      <c r="A80" s="23" t="str">
        <f>VLOOKUP(B80,'[1]LISTADO ATM'!$A$2:$C$922,3,0)</f>
        <v>NORTE</v>
      </c>
      <c r="B80" s="31">
        <v>716</v>
      </c>
      <c r="C80" s="33" t="str">
        <f>VLOOKUP(B80,'[1]LISTADO ATM'!$A$2:$B$922,2,0)</f>
        <v xml:space="preserve">ATM Oficina Zona Franca (Santiago) </v>
      </c>
      <c r="D80" s="30" t="s">
        <v>20</v>
      </c>
      <c r="E80" s="27">
        <v>3336050962</v>
      </c>
    </row>
    <row r="81" spans="1:5" s="20" customFormat="1" ht="18" x14ac:dyDescent="0.25">
      <c r="A81" s="23" t="str">
        <f>VLOOKUP(B81,'[1]LISTADO ATM'!$A$2:$C$922,3,0)</f>
        <v>DISTRITO NACIONAL</v>
      </c>
      <c r="B81" s="31">
        <v>684</v>
      </c>
      <c r="C81" s="33" t="str">
        <f>VLOOKUP(B81,'[1]LISTADO ATM'!$A$2:$B$922,2,0)</f>
        <v>ATM Estación Texaco Prolongación 27 Febrero</v>
      </c>
      <c r="D81" s="30" t="s">
        <v>20</v>
      </c>
      <c r="E81" s="27">
        <v>3336050982</v>
      </c>
    </row>
    <row r="82" spans="1:5" s="20" customFormat="1" ht="18" x14ac:dyDescent="0.25">
      <c r="A82" s="23" t="str">
        <f>VLOOKUP(B82,'[1]LISTADO ATM'!$A$2:$C$922,3,0)</f>
        <v>DISTRITO NACIONAL</v>
      </c>
      <c r="B82" s="31">
        <v>578</v>
      </c>
      <c r="C82" s="33" t="str">
        <f>VLOOKUP(B82,'[1]LISTADO ATM'!$A$2:$B$922,2,0)</f>
        <v xml:space="preserve">ATM Procuraduría General de la República </v>
      </c>
      <c r="D82" s="30" t="s">
        <v>20</v>
      </c>
      <c r="E82" s="27">
        <v>3336050984</v>
      </c>
    </row>
    <row r="83" spans="1:5" s="20" customFormat="1" ht="18" x14ac:dyDescent="0.25">
      <c r="A83" s="23" t="str">
        <f>VLOOKUP(B83,'[1]LISTADO ATM'!$A$2:$C$922,3,0)</f>
        <v>DISTRITO NACIONAL</v>
      </c>
      <c r="B83" s="31">
        <v>415</v>
      </c>
      <c r="C83" s="33" t="str">
        <f>VLOOKUP(B83,'[1]LISTADO ATM'!$A$2:$B$922,2,0)</f>
        <v xml:space="preserve">ATM Autobanco San Martín I </v>
      </c>
      <c r="D83" s="30" t="s">
        <v>20</v>
      </c>
      <c r="E83" s="27">
        <v>3336051000</v>
      </c>
    </row>
    <row r="84" spans="1:5" s="20" customFormat="1" ht="18" x14ac:dyDescent="0.25">
      <c r="A84" s="23" t="str">
        <f>VLOOKUP(B84,'[1]LISTADO ATM'!$A$2:$C$922,3,0)</f>
        <v>DISTRITO NACIONAL</v>
      </c>
      <c r="B84" s="31">
        <v>436</v>
      </c>
      <c r="C84" s="33" t="str">
        <f>VLOOKUP(B84,'[1]LISTADO ATM'!$A$2:$B$922,2,0)</f>
        <v xml:space="preserve">ATM Autobanco Torre II </v>
      </c>
      <c r="D84" s="30" t="s">
        <v>20</v>
      </c>
      <c r="E84" s="27">
        <v>3336051111</v>
      </c>
    </row>
    <row r="85" spans="1:5" s="20" customFormat="1" ht="18" x14ac:dyDescent="0.25">
      <c r="A85" s="23" t="str">
        <f>VLOOKUP(B85,'[1]LISTADO ATM'!$A$2:$C$922,3,0)</f>
        <v>NORTE</v>
      </c>
      <c r="B85" s="31">
        <v>315</v>
      </c>
      <c r="C85" s="33" t="str">
        <f>VLOOKUP(B85,'[1]LISTADO ATM'!$A$2:$B$922,2,0)</f>
        <v xml:space="preserve">ATM Oficina Estrella Sadalá </v>
      </c>
      <c r="D85" s="30" t="s">
        <v>20</v>
      </c>
      <c r="E85" s="27">
        <v>3336051115</v>
      </c>
    </row>
    <row r="86" spans="1:5" s="20" customFormat="1" ht="18" x14ac:dyDescent="0.25">
      <c r="A86" s="23" t="e">
        <f>VLOOKUP(B86,'[1]LISTADO ATM'!$A$2:$C$922,3,0)</f>
        <v>#N/A</v>
      </c>
      <c r="B86" s="31"/>
      <c r="C86" s="33" t="e">
        <f>VLOOKUP(B86,'[1]LISTADO ATM'!$A$2:$B$922,2,0)</f>
        <v>#N/A</v>
      </c>
      <c r="D86" s="30" t="s">
        <v>20</v>
      </c>
      <c r="E86" s="27"/>
    </row>
    <row r="87" spans="1:5" s="20" customFormat="1" ht="18" x14ac:dyDescent="0.25">
      <c r="A87" s="23" t="e">
        <f>VLOOKUP(B87,'[1]LISTADO ATM'!$A$2:$C$922,3,0)</f>
        <v>#N/A</v>
      </c>
      <c r="B87" s="31"/>
      <c r="C87" s="33" t="e">
        <f>VLOOKUP(B87,'[1]LISTADO ATM'!$A$2:$B$922,2,0)</f>
        <v>#N/A</v>
      </c>
      <c r="D87" s="30" t="s">
        <v>20</v>
      </c>
      <c r="E87" s="27"/>
    </row>
    <row r="88" spans="1:5" s="20" customFormat="1" ht="18" x14ac:dyDescent="0.25">
      <c r="A88" s="23" t="e">
        <f>VLOOKUP(B88,'[1]LISTADO ATM'!$A$2:$C$922,3,0)</f>
        <v>#N/A</v>
      </c>
      <c r="B88" s="31"/>
      <c r="C88" s="33" t="e">
        <f>VLOOKUP(B88,'[1]LISTADO ATM'!$A$2:$B$922,2,0)</f>
        <v>#N/A</v>
      </c>
      <c r="D88" s="30" t="s">
        <v>20</v>
      </c>
      <c r="E88" s="27"/>
    </row>
    <row r="89" spans="1:5" s="20" customFormat="1" ht="18" x14ac:dyDescent="0.25">
      <c r="A89" s="23" t="e">
        <f>VLOOKUP(B89,'[1]LISTADO ATM'!$A$2:$C$922,3,0)</f>
        <v>#N/A</v>
      </c>
      <c r="B89" s="31"/>
      <c r="C89" s="33" t="e">
        <f>VLOOKUP(B89,'[1]LISTADO ATM'!$A$2:$B$922,2,0)</f>
        <v>#N/A</v>
      </c>
      <c r="D89" s="30" t="s">
        <v>20</v>
      </c>
      <c r="E89" s="27"/>
    </row>
    <row r="90" spans="1:5" s="20" customFormat="1" ht="18" x14ac:dyDescent="0.25">
      <c r="A90" s="23" t="e">
        <f>VLOOKUP(B90,'[1]LISTADO ATM'!$A$2:$C$922,3,0)</f>
        <v>#N/A</v>
      </c>
      <c r="B90" s="31"/>
      <c r="C90" s="33" t="e">
        <f>VLOOKUP(B90,'[1]LISTADO ATM'!$A$2:$B$922,2,0)</f>
        <v>#N/A</v>
      </c>
      <c r="D90" s="30" t="s">
        <v>20</v>
      </c>
      <c r="E90" s="27"/>
    </row>
    <row r="91" spans="1:5" ht="18.75" thickBot="1" x14ac:dyDescent="0.3">
      <c r="A91" s="13" t="s">
        <v>10</v>
      </c>
      <c r="B91" s="18">
        <f>COUNT(B76:B90)</f>
        <v>10</v>
      </c>
      <c r="C91" s="49"/>
      <c r="D91" s="49"/>
      <c r="E91" s="49"/>
    </row>
    <row r="92" spans="1:5" ht="15.75" thickBot="1" x14ac:dyDescent="0.3">
      <c r="A92" s="39"/>
      <c r="B92" s="40"/>
      <c r="C92" s="40"/>
      <c r="D92" s="40"/>
      <c r="E92" s="41"/>
    </row>
    <row r="93" spans="1:5" ht="18.75" thickBot="1" x14ac:dyDescent="0.3">
      <c r="A93" s="70" t="s">
        <v>16</v>
      </c>
      <c r="B93" s="71"/>
      <c r="C93" s="71"/>
      <c r="D93" s="71"/>
      <c r="E93" s="72"/>
    </row>
    <row r="94" spans="1:5" s="20" customFormat="1" ht="18" x14ac:dyDescent="0.25">
      <c r="A94" s="24" t="s">
        <v>4</v>
      </c>
      <c r="B94" s="24" t="s">
        <v>5</v>
      </c>
      <c r="C94" s="24" t="s">
        <v>6</v>
      </c>
      <c r="D94" s="36" t="s">
        <v>7</v>
      </c>
      <c r="E94" s="24" t="s">
        <v>8</v>
      </c>
    </row>
    <row r="95" spans="1:5" s="20" customFormat="1" ht="18" x14ac:dyDescent="0.25">
      <c r="A95" s="21" t="str">
        <f>VLOOKUP(B95,'[1]LISTADO ATM'!$A$2:$C$922,3,0)</f>
        <v>DISTRITO NACIONAL</v>
      </c>
      <c r="B95" s="31">
        <v>26</v>
      </c>
      <c r="C95" s="26" t="str">
        <f>VLOOKUP(B95,'[1]LISTADO ATM'!$A$2:$B$822,2,0)</f>
        <v>ATM S/M Jumbo San Isidro</v>
      </c>
      <c r="D95" s="30" t="s">
        <v>23</v>
      </c>
      <c r="E95" s="29">
        <v>3336049562</v>
      </c>
    </row>
    <row r="96" spans="1:5" s="20" customFormat="1" ht="18" x14ac:dyDescent="0.25">
      <c r="A96" s="21" t="str">
        <f>VLOOKUP(B96,'[1]LISTADO ATM'!$A$2:$C$922,3,0)</f>
        <v>DISTRITO NACIONAL</v>
      </c>
      <c r="B96" s="31">
        <v>955</v>
      </c>
      <c r="C96" s="26" t="str">
        <f>VLOOKUP(B96,'[1]LISTADO ATM'!$A$2:$B$822,2,0)</f>
        <v xml:space="preserve">ATM Oficina Americana Independencia II </v>
      </c>
      <c r="D96" s="30" t="s">
        <v>25</v>
      </c>
      <c r="E96" s="29">
        <v>3336049471</v>
      </c>
    </row>
    <row r="97" spans="1:5" s="20" customFormat="1" ht="18" x14ac:dyDescent="0.25">
      <c r="A97" s="21" t="str">
        <f>VLOOKUP(B97,'[1]LISTADO ATM'!$A$2:$C$922,3,0)</f>
        <v>DISTRITO NACIONAL</v>
      </c>
      <c r="B97" s="31">
        <v>430</v>
      </c>
      <c r="C97" s="26" t="str">
        <f>VLOOKUP(B97,'[1]LISTADO ATM'!$A$2:$B$822,2,0)</f>
        <v xml:space="preserve">ATM Almacén IKEA </v>
      </c>
      <c r="D97" s="30" t="s">
        <v>23</v>
      </c>
      <c r="E97" s="29">
        <v>3336050975</v>
      </c>
    </row>
    <row r="98" spans="1:5" s="20" customFormat="1" ht="18" x14ac:dyDescent="0.25">
      <c r="A98" s="21" t="str">
        <f>VLOOKUP(B98,'[1]LISTADO ATM'!$A$2:$C$922,3,0)</f>
        <v>NORTE</v>
      </c>
      <c r="B98" s="31">
        <v>643</v>
      </c>
      <c r="C98" s="26" t="str">
        <f>VLOOKUP(B98,'[1]LISTADO ATM'!$A$2:$B$822,2,0)</f>
        <v xml:space="preserve">ATM Oficina Valerio </v>
      </c>
      <c r="D98" s="30" t="s">
        <v>25</v>
      </c>
      <c r="E98" s="29">
        <v>3336051064</v>
      </c>
    </row>
    <row r="99" spans="1:5" s="20" customFormat="1" ht="18" x14ac:dyDescent="0.25">
      <c r="A99" s="21" t="e">
        <f>VLOOKUP(B99,'[1]LISTADO ATM'!$A$2:$C$922,3,0)</f>
        <v>#N/A</v>
      </c>
      <c r="B99" s="31"/>
      <c r="C99" s="26" t="e">
        <f>VLOOKUP(B99,'[1]LISTADO ATM'!$A$2:$B$822,2,0)</f>
        <v>#N/A</v>
      </c>
      <c r="D99" s="30"/>
      <c r="E99" s="29"/>
    </row>
    <row r="100" spans="1:5" s="20" customFormat="1" ht="18" x14ac:dyDescent="0.25">
      <c r="A100" s="21" t="e">
        <f>VLOOKUP(B100,'[1]LISTADO ATM'!$A$2:$C$922,3,0)</f>
        <v>#N/A</v>
      </c>
      <c r="B100" s="31"/>
      <c r="C100" s="26" t="e">
        <f>VLOOKUP(B100,'[1]LISTADO ATM'!$A$2:$B$822,2,0)</f>
        <v>#N/A</v>
      </c>
      <c r="D100" s="30"/>
      <c r="E100" s="29"/>
    </row>
    <row r="101" spans="1:5" s="20" customFormat="1" ht="18" x14ac:dyDescent="0.25">
      <c r="A101" s="21" t="e">
        <f>VLOOKUP(B101,'[1]LISTADO ATM'!$A$2:$C$922,3,0)</f>
        <v>#N/A</v>
      </c>
      <c r="B101" s="31"/>
      <c r="C101" s="26" t="e">
        <f>VLOOKUP(B101,'[1]LISTADO ATM'!$A$2:$B$822,2,0)</f>
        <v>#N/A</v>
      </c>
      <c r="D101" s="30"/>
      <c r="E101" s="29"/>
    </row>
    <row r="102" spans="1:5" s="20" customFormat="1" ht="18" x14ac:dyDescent="0.25">
      <c r="A102" s="21" t="e">
        <f>VLOOKUP(B102,'[1]LISTADO ATM'!$A$2:$C$922,3,0)</f>
        <v>#N/A</v>
      </c>
      <c r="B102" s="31"/>
      <c r="C102" s="26" t="e">
        <f>VLOOKUP(B102,'[1]LISTADO ATM'!$A$2:$B$822,2,0)</f>
        <v>#N/A</v>
      </c>
      <c r="D102" s="30"/>
      <c r="E102" s="29"/>
    </row>
    <row r="103" spans="1:5" s="20" customFormat="1" ht="18" x14ac:dyDescent="0.25">
      <c r="A103" s="21" t="e">
        <f>VLOOKUP(B103,'[1]LISTADO ATM'!$A$2:$C$922,3,0)</f>
        <v>#N/A</v>
      </c>
      <c r="B103" s="31"/>
      <c r="C103" s="26" t="e">
        <f>VLOOKUP(B103,'[1]LISTADO ATM'!$A$2:$B$822,2,0)</f>
        <v>#N/A</v>
      </c>
      <c r="D103" s="30"/>
      <c r="E103" s="29"/>
    </row>
    <row r="104" spans="1:5" s="20" customFormat="1" ht="18" x14ac:dyDescent="0.25">
      <c r="A104" s="21" t="e">
        <f>VLOOKUP(B104,'[1]LISTADO ATM'!$A$2:$C$922,3,0)</f>
        <v>#N/A</v>
      </c>
      <c r="B104" s="31"/>
      <c r="C104" s="26" t="e">
        <f>VLOOKUP(B104,'[1]LISTADO ATM'!$A$2:$B$822,2,0)</f>
        <v>#N/A</v>
      </c>
      <c r="D104" s="30"/>
      <c r="E104" s="29"/>
    </row>
    <row r="105" spans="1:5" ht="18.75" thickBot="1" x14ac:dyDescent="0.3">
      <c r="A105" s="13" t="s">
        <v>10</v>
      </c>
      <c r="B105" s="7">
        <f>COUNT(B95:B104)</f>
        <v>4</v>
      </c>
      <c r="C105" s="82"/>
      <c r="D105" s="83"/>
      <c r="E105" s="84"/>
    </row>
    <row r="106" spans="1:5" ht="15.75" thickBot="1" x14ac:dyDescent="0.3">
      <c r="A106" s="75"/>
      <c r="B106" s="76"/>
      <c r="C106" s="63"/>
      <c r="D106" s="63"/>
      <c r="E106" s="77"/>
    </row>
    <row r="107" spans="1:5" ht="18.75" thickBot="1" x14ac:dyDescent="0.3">
      <c r="A107" s="80" t="s">
        <v>11</v>
      </c>
      <c r="B107" s="81"/>
      <c r="C107" s="78"/>
      <c r="D107" s="78"/>
      <c r="E107" s="79"/>
    </row>
    <row r="108" spans="1:5" ht="18.75" thickBot="1" x14ac:dyDescent="0.3">
      <c r="A108" s="34">
        <f>+B72+B91+B105</f>
        <v>24</v>
      </c>
      <c r="B108" s="35"/>
      <c r="C108" s="78"/>
      <c r="D108" s="78"/>
      <c r="E108" s="79"/>
    </row>
    <row r="109" spans="1:5" ht="15.75" thickBot="1" x14ac:dyDescent="0.3">
      <c r="A109" s="75"/>
      <c r="B109" s="76"/>
      <c r="C109" s="40"/>
      <c r="D109" s="40"/>
      <c r="E109" s="41"/>
    </row>
    <row r="110" spans="1:5" ht="18.75" thickBot="1" x14ac:dyDescent="0.3">
      <c r="A110" s="42" t="s">
        <v>13</v>
      </c>
      <c r="B110" s="43"/>
      <c r="C110" s="43"/>
      <c r="D110" s="43"/>
      <c r="E110" s="44"/>
    </row>
    <row r="111" spans="1:5" ht="18" x14ac:dyDescent="0.25">
      <c r="A111" s="16" t="s">
        <v>4</v>
      </c>
      <c r="B111" s="24" t="s">
        <v>5</v>
      </c>
      <c r="C111" s="16" t="s">
        <v>6</v>
      </c>
      <c r="D111" s="73" t="s">
        <v>7</v>
      </c>
      <c r="E111" s="74"/>
    </row>
    <row r="112" spans="1:5" s="20" customFormat="1" ht="18" x14ac:dyDescent="0.25">
      <c r="A112" s="21" t="str">
        <f>VLOOKUP(B112,'[1]LISTADO ATM'!$A$2:$C$922,3,0)</f>
        <v>DISTRITO NACIONAL</v>
      </c>
      <c r="B112" s="28">
        <v>725</v>
      </c>
      <c r="C112" s="21" t="str">
        <f>VLOOKUP(B112,'[1]LISTADO ATM'!$A$2:$B$822,2,0)</f>
        <v xml:space="preserve">ATM El Huacal II  </v>
      </c>
      <c r="D112" s="85" t="s">
        <v>22</v>
      </c>
      <c r="E112" s="86"/>
    </row>
    <row r="113" spans="1:5" s="20" customFormat="1" ht="18" x14ac:dyDescent="0.25">
      <c r="A113" s="21" t="str">
        <f>VLOOKUP(B113,'[1]LISTADO ATM'!$A$2:$C$922,3,0)</f>
        <v>DISTRITO NACIONAL</v>
      </c>
      <c r="B113" s="28">
        <v>571</v>
      </c>
      <c r="C113" s="21" t="str">
        <f>VLOOKUP(B113,'[1]LISTADO ATM'!$A$2:$B$822,2,0)</f>
        <v xml:space="preserve">ATM Hospital Central FF. AA. </v>
      </c>
      <c r="D113" s="85" t="s">
        <v>22</v>
      </c>
      <c r="E113" s="86"/>
    </row>
    <row r="114" spans="1:5" s="20" customFormat="1" ht="18" x14ac:dyDescent="0.25">
      <c r="A114" s="21" t="str">
        <f>VLOOKUP(B114,'[1]LISTADO ATM'!$A$2:$C$922,3,0)</f>
        <v>SUR</v>
      </c>
      <c r="B114" s="28">
        <v>89</v>
      </c>
      <c r="C114" s="21" t="str">
        <f>VLOOKUP(B114,'[1]LISTADO ATM'!$A$2:$B$822,2,0)</f>
        <v xml:space="preserve">ATM UNP El Cercado (San Juan) </v>
      </c>
      <c r="D114" s="85" t="s">
        <v>26</v>
      </c>
      <c r="E114" s="86"/>
    </row>
    <row r="115" spans="1:5" s="20" customFormat="1" ht="18" x14ac:dyDescent="0.25">
      <c r="A115" s="21" t="str">
        <f>VLOOKUP(B115,'[1]LISTADO ATM'!$A$2:$C$922,3,0)</f>
        <v>ESTE</v>
      </c>
      <c r="B115" s="28">
        <v>1</v>
      </c>
      <c r="C115" s="21" t="str">
        <f>VLOOKUP(B115,'[1]LISTADO ATM'!$A$2:$B$822,2,0)</f>
        <v>ATM S/M San Rafael del Yuma</v>
      </c>
      <c r="D115" s="85" t="s">
        <v>26</v>
      </c>
      <c r="E115" s="86"/>
    </row>
    <row r="116" spans="1:5" s="20" customFormat="1" ht="18" x14ac:dyDescent="0.25">
      <c r="A116" s="21" t="str">
        <f>VLOOKUP(B116,'[1]LISTADO ATM'!$A$2:$C$922,3,0)</f>
        <v>DISTRITO NACIONAL</v>
      </c>
      <c r="B116" s="28">
        <v>414</v>
      </c>
      <c r="C116" s="21" t="str">
        <f>VLOOKUP(B116,'[1]LISTADO ATM'!$A$2:$B$822,2,0)</f>
        <v>ATM Villa Francisca II</v>
      </c>
      <c r="D116" s="85" t="s">
        <v>26</v>
      </c>
      <c r="E116" s="86"/>
    </row>
    <row r="117" spans="1:5" s="20" customFormat="1" ht="18" x14ac:dyDescent="0.25">
      <c r="A117" s="21" t="str">
        <f>VLOOKUP(B117,'[1]LISTADO ATM'!$A$2:$C$922,3,0)</f>
        <v>DISTRITO NACIONAL</v>
      </c>
      <c r="B117" s="28">
        <v>722</v>
      </c>
      <c r="C117" s="21" t="str">
        <f>VLOOKUP(B117,'[1]LISTADO ATM'!$A$2:$B$822,2,0)</f>
        <v xml:space="preserve">ATM Oficina Charles de Gaulle III </v>
      </c>
      <c r="D117" s="85" t="s">
        <v>26</v>
      </c>
      <c r="E117" s="86"/>
    </row>
    <row r="118" spans="1:5" s="20" customFormat="1" ht="18" x14ac:dyDescent="0.25">
      <c r="A118" s="21" t="e">
        <f>VLOOKUP(B118,'[1]LISTADO ATM'!$A$2:$C$922,3,0)</f>
        <v>#N/A</v>
      </c>
      <c r="B118" s="28"/>
      <c r="C118" s="21" t="e">
        <f>VLOOKUP(B118,'[1]LISTADO ATM'!$A$2:$B$822,2,0)</f>
        <v>#N/A</v>
      </c>
      <c r="D118" s="38"/>
      <c r="E118" s="37"/>
    </row>
    <row r="119" spans="1:5" s="20" customFormat="1" ht="18" x14ac:dyDescent="0.25">
      <c r="A119" s="21" t="e">
        <f>VLOOKUP(B119,'[1]LISTADO ATM'!$A$2:$C$922,3,0)</f>
        <v>#N/A</v>
      </c>
      <c r="B119" s="28"/>
      <c r="C119" s="21" t="e">
        <f>VLOOKUP(B119,'[1]LISTADO ATM'!$A$2:$B$822,2,0)</f>
        <v>#N/A</v>
      </c>
      <c r="D119" s="38"/>
      <c r="E119" s="37"/>
    </row>
    <row r="120" spans="1:5" s="20" customFormat="1" ht="18" x14ac:dyDescent="0.25">
      <c r="A120" s="21" t="e">
        <f>VLOOKUP(B120,'[1]LISTADO ATM'!$A$2:$C$922,3,0)</f>
        <v>#N/A</v>
      </c>
      <c r="B120" s="28"/>
      <c r="C120" s="21" t="e">
        <f>VLOOKUP(B120,'[1]LISTADO ATM'!$A$2:$B$822,2,0)</f>
        <v>#N/A</v>
      </c>
      <c r="D120" s="38"/>
      <c r="E120" s="37"/>
    </row>
    <row r="121" spans="1:5" s="20" customFormat="1" ht="18" x14ac:dyDescent="0.25">
      <c r="A121" s="21" t="e">
        <f>VLOOKUP(B121,'[1]LISTADO ATM'!$A$2:$C$922,3,0)</f>
        <v>#N/A</v>
      </c>
      <c r="B121" s="28"/>
      <c r="C121" s="21" t="e">
        <f>VLOOKUP(B121,'[1]LISTADO ATM'!$A$2:$B$822,2,0)</f>
        <v>#N/A</v>
      </c>
      <c r="D121" s="38"/>
      <c r="E121" s="37"/>
    </row>
    <row r="122" spans="1:5" s="20" customFormat="1" ht="18" x14ac:dyDescent="0.25">
      <c r="A122" s="21" t="e">
        <f>VLOOKUP(B122,'[1]LISTADO ATM'!$A$2:$C$922,3,0)</f>
        <v>#N/A</v>
      </c>
      <c r="B122" s="28"/>
      <c r="C122" s="21" t="e">
        <f>VLOOKUP(B122,'[1]LISTADO ATM'!$A$2:$B$822,2,0)</f>
        <v>#N/A</v>
      </c>
      <c r="D122" s="38"/>
      <c r="E122" s="37"/>
    </row>
    <row r="123" spans="1:5" s="20" customFormat="1" ht="18" x14ac:dyDescent="0.25">
      <c r="A123" s="21" t="e">
        <f>VLOOKUP(B123,'[1]LISTADO ATM'!$A$2:$C$922,3,0)</f>
        <v>#N/A</v>
      </c>
      <c r="B123" s="28"/>
      <c r="C123" s="21" t="e">
        <f>VLOOKUP(B123,'[1]LISTADO ATM'!$A$2:$B$822,2,0)</f>
        <v>#N/A</v>
      </c>
      <c r="D123" s="38"/>
      <c r="E123" s="37"/>
    </row>
    <row r="124" spans="1:5" s="20" customFormat="1" ht="18" x14ac:dyDescent="0.25">
      <c r="A124" s="21" t="e">
        <f>VLOOKUP(B124,'[1]LISTADO ATM'!$A$2:$C$922,3,0)</f>
        <v>#N/A</v>
      </c>
      <c r="B124" s="28"/>
      <c r="C124" s="21" t="e">
        <f>VLOOKUP(B124,'[1]LISTADO ATM'!$A$2:$B$822,2,0)</f>
        <v>#N/A</v>
      </c>
      <c r="D124" s="38"/>
      <c r="E124" s="37"/>
    </row>
    <row r="125" spans="1:5" s="20" customFormat="1" ht="18" x14ac:dyDescent="0.25">
      <c r="A125" s="21" t="e">
        <f>VLOOKUP(B125,'[1]LISTADO ATM'!$A$2:$C$922,3,0)</f>
        <v>#N/A</v>
      </c>
      <c r="B125" s="28"/>
      <c r="C125" s="21" t="e">
        <f>VLOOKUP(B125,'[1]LISTADO ATM'!$A$2:$B$822,2,0)</f>
        <v>#N/A</v>
      </c>
      <c r="D125" s="38"/>
      <c r="E125" s="37"/>
    </row>
    <row r="126" spans="1:5" s="20" customFormat="1" ht="18" x14ac:dyDescent="0.25">
      <c r="A126" s="21" t="e">
        <f>VLOOKUP(B126,'[1]LISTADO ATM'!$A$2:$C$922,3,0)</f>
        <v>#N/A</v>
      </c>
      <c r="B126" s="28"/>
      <c r="C126" s="21" t="e">
        <f>VLOOKUP(B126,'[1]LISTADO ATM'!$A$2:$B$822,2,0)</f>
        <v>#N/A</v>
      </c>
      <c r="D126" s="38"/>
      <c r="E126" s="37"/>
    </row>
    <row r="127" spans="1:5" ht="18" x14ac:dyDescent="0.25">
      <c r="A127" s="17" t="s">
        <v>10</v>
      </c>
      <c r="B127" s="18">
        <f>COUNT(B112:B126)</f>
        <v>6</v>
      </c>
      <c r="C127" s="87"/>
      <c r="D127" s="88"/>
      <c r="E127" s="89"/>
    </row>
  </sheetData>
  <dataConsolidate/>
  <mergeCells count="32">
    <mergeCell ref="D112:E112"/>
    <mergeCell ref="D114:E114"/>
    <mergeCell ref="C127:E127"/>
    <mergeCell ref="D113:E113"/>
    <mergeCell ref="D115:E115"/>
    <mergeCell ref="D117:E117"/>
    <mergeCell ref="D116:E116"/>
    <mergeCell ref="A93:E93"/>
    <mergeCell ref="D111:E111"/>
    <mergeCell ref="A109:B109"/>
    <mergeCell ref="A110:E110"/>
    <mergeCell ref="A106:B106"/>
    <mergeCell ref="C106:E109"/>
    <mergeCell ref="A107:B107"/>
    <mergeCell ref="C105:E105"/>
    <mergeCell ref="A1:E1"/>
    <mergeCell ref="A2:E2"/>
    <mergeCell ref="A7:E7"/>
    <mergeCell ref="A3:B3"/>
    <mergeCell ref="C3:E6"/>
    <mergeCell ref="A6:B6"/>
    <mergeCell ref="C36:E36"/>
    <mergeCell ref="A37:E37"/>
    <mergeCell ref="A38:E38"/>
    <mergeCell ref="A54:E54"/>
    <mergeCell ref="C53:E53"/>
    <mergeCell ref="A92:E92"/>
    <mergeCell ref="A55:E55"/>
    <mergeCell ref="C72:E72"/>
    <mergeCell ref="A73:E73"/>
    <mergeCell ref="A74:E74"/>
    <mergeCell ref="C91:E91"/>
  </mergeCells>
  <phoneticPr fontId="10" type="noConversion"/>
  <conditionalFormatting sqref="B1:B1048576">
    <cfRule type="duplicateValues" dxfId="111" priority="2"/>
  </conditionalFormatting>
  <conditionalFormatting sqref="E1:E1048576">
    <cfRule type="duplicateValues" dxfId="1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8">
        <v>946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946 950 104 527 162 973 427 720 416 327 160 70 311 716 684 578 415 436                                                  </v>
      </c>
    </row>
    <row r="3" spans="2:5" ht="18.75" thickBot="1" x14ac:dyDescent="0.3">
      <c r="B3" s="28">
        <v>950</v>
      </c>
      <c r="C3" s="5" t="s">
        <v>15</v>
      </c>
    </row>
    <row r="4" spans="2:5" ht="18.75" thickBot="1" x14ac:dyDescent="0.3">
      <c r="B4" s="28">
        <v>104</v>
      </c>
      <c r="C4" s="5" t="s">
        <v>15</v>
      </c>
    </row>
    <row r="5" spans="2:5" ht="18.75" thickBot="1" x14ac:dyDescent="0.3">
      <c r="B5" s="28">
        <v>527</v>
      </c>
      <c r="C5" s="5" t="s">
        <v>15</v>
      </c>
    </row>
    <row r="6" spans="2:5" ht="18.75" thickBot="1" x14ac:dyDescent="0.3">
      <c r="B6" s="28">
        <v>162</v>
      </c>
      <c r="C6" s="5" t="s">
        <v>15</v>
      </c>
    </row>
    <row r="7" spans="2:5" ht="18.75" thickBot="1" x14ac:dyDescent="0.3">
      <c r="B7" s="28">
        <v>973</v>
      </c>
      <c r="C7" s="5" t="s">
        <v>15</v>
      </c>
    </row>
    <row r="8" spans="2:5" ht="18.75" thickBot="1" x14ac:dyDescent="0.3">
      <c r="B8" s="28">
        <v>427</v>
      </c>
      <c r="C8" s="5" t="s">
        <v>15</v>
      </c>
    </row>
    <row r="9" spans="2:5" ht="18.75" thickBot="1" x14ac:dyDescent="0.3">
      <c r="B9" s="28">
        <v>720</v>
      </c>
      <c r="C9" s="5" t="s">
        <v>15</v>
      </c>
      <c r="E9" s="1"/>
    </row>
    <row r="10" spans="2:5" ht="18.75" thickBot="1" x14ac:dyDescent="0.3">
      <c r="B10" s="28">
        <v>416</v>
      </c>
      <c r="C10" s="5" t="s">
        <v>15</v>
      </c>
    </row>
    <row r="11" spans="2:5" ht="18.75" thickBot="1" x14ac:dyDescent="0.3">
      <c r="B11" s="28">
        <v>327</v>
      </c>
      <c r="C11" s="5" t="s">
        <v>15</v>
      </c>
    </row>
    <row r="12" spans="2:5" ht="18.75" thickBot="1" x14ac:dyDescent="0.3">
      <c r="B12" s="28">
        <v>160</v>
      </c>
      <c r="C12" s="5" t="s">
        <v>15</v>
      </c>
    </row>
    <row r="13" spans="2:5" ht="18.75" thickBot="1" x14ac:dyDescent="0.3">
      <c r="B13" s="28">
        <v>70</v>
      </c>
      <c r="C13" s="5" t="s">
        <v>15</v>
      </c>
    </row>
    <row r="14" spans="2:5" ht="18.75" thickBot="1" x14ac:dyDescent="0.3">
      <c r="B14" s="28">
        <v>311</v>
      </c>
      <c r="C14" s="5" t="s">
        <v>15</v>
      </c>
    </row>
    <row r="15" spans="2:5" ht="18.75" thickBot="1" x14ac:dyDescent="0.3">
      <c r="B15" s="28">
        <v>716</v>
      </c>
      <c r="C15" s="5" t="s">
        <v>15</v>
      </c>
    </row>
    <row r="16" spans="2:5" ht="18.75" thickBot="1" x14ac:dyDescent="0.3">
      <c r="B16" s="31">
        <v>684</v>
      </c>
      <c r="C16" s="5" t="s">
        <v>15</v>
      </c>
    </row>
    <row r="17" spans="2:3" ht="18.75" thickBot="1" x14ac:dyDescent="0.3">
      <c r="B17" s="27">
        <v>578</v>
      </c>
      <c r="C17" s="5" t="s">
        <v>15</v>
      </c>
    </row>
    <row r="18" spans="2:3" ht="18.75" thickBot="1" x14ac:dyDescent="0.3">
      <c r="B18" s="27">
        <v>415</v>
      </c>
      <c r="C18" s="5" t="s">
        <v>15</v>
      </c>
    </row>
    <row r="19" spans="2:3" ht="18.75" thickBot="1" x14ac:dyDescent="0.3">
      <c r="B19" s="27">
        <v>436</v>
      </c>
      <c r="C19" s="5" t="s">
        <v>15</v>
      </c>
    </row>
    <row r="20" spans="2:3" ht="18.75" thickBot="1" x14ac:dyDescent="0.3">
      <c r="B20" s="27"/>
      <c r="C20" s="5" t="s">
        <v>15</v>
      </c>
    </row>
    <row r="21" spans="2:3" ht="18.75" thickBot="1" x14ac:dyDescent="0.3">
      <c r="B21" s="27"/>
      <c r="C21" s="5" t="s">
        <v>15</v>
      </c>
    </row>
    <row r="22" spans="2:3" ht="18.75" thickBot="1" x14ac:dyDescent="0.3">
      <c r="B22" s="27"/>
      <c r="C22" s="5" t="s">
        <v>15</v>
      </c>
    </row>
    <row r="23" spans="2:3" ht="18.75" thickBot="1" x14ac:dyDescent="0.3">
      <c r="B23" s="27"/>
      <c r="C23" s="5" t="s">
        <v>15</v>
      </c>
    </row>
    <row r="24" spans="2:3" ht="18.75" thickBot="1" x14ac:dyDescent="0.3">
      <c r="B24" s="27"/>
      <c r="C24" s="5" t="s">
        <v>15</v>
      </c>
    </row>
    <row r="25" spans="2:3" ht="18.75" thickBot="1" x14ac:dyDescent="0.3">
      <c r="B25" s="27"/>
      <c r="C25" s="5" t="s">
        <v>15</v>
      </c>
    </row>
    <row r="26" spans="2:3" ht="18.75" thickBot="1" x14ac:dyDescent="0.3">
      <c r="B26" s="27"/>
      <c r="C26" s="5" t="s">
        <v>15</v>
      </c>
    </row>
    <row r="27" spans="2:3" ht="18.75" thickBot="1" x14ac:dyDescent="0.3">
      <c r="B27" s="27"/>
      <c r="C27" s="5" t="s">
        <v>15</v>
      </c>
    </row>
    <row r="28" spans="2:3" ht="18.75" thickBot="1" x14ac:dyDescent="0.3">
      <c r="B28" s="27"/>
      <c r="C28" s="5" t="s">
        <v>15</v>
      </c>
    </row>
    <row r="29" spans="2:3" ht="18.75" thickBot="1" x14ac:dyDescent="0.3">
      <c r="B29" s="27"/>
      <c r="C29" s="5" t="s">
        <v>15</v>
      </c>
    </row>
    <row r="30" spans="2:3" ht="18.75" thickBot="1" x14ac:dyDescent="0.3">
      <c r="B30" s="27"/>
      <c r="C30" s="5" t="s">
        <v>15</v>
      </c>
    </row>
    <row r="31" spans="2:3" ht="18.75" thickBot="1" x14ac:dyDescent="0.3">
      <c r="B31" s="31"/>
      <c r="C31" s="5" t="s">
        <v>15</v>
      </c>
    </row>
    <row r="32" spans="2:3" ht="18.75" thickBot="1" x14ac:dyDescent="0.3">
      <c r="B32" s="31"/>
      <c r="C32" s="5" t="s">
        <v>15</v>
      </c>
    </row>
    <row r="33" spans="2:3" ht="18.75" thickBot="1" x14ac:dyDescent="0.3">
      <c r="B33" s="31"/>
      <c r="C33" s="5" t="s">
        <v>15</v>
      </c>
    </row>
    <row r="34" spans="2:3" ht="18.75" thickBot="1" x14ac:dyDescent="0.3">
      <c r="B34" s="31"/>
      <c r="C34" s="5" t="s">
        <v>15</v>
      </c>
    </row>
    <row r="35" spans="2:3" ht="18.75" thickBot="1" x14ac:dyDescent="0.3">
      <c r="B35" s="31"/>
      <c r="C35" s="5" t="s">
        <v>15</v>
      </c>
    </row>
    <row r="36" spans="2:3" ht="18.75" thickBot="1" x14ac:dyDescent="0.3">
      <c r="B36" s="31"/>
      <c r="C36" s="5" t="s">
        <v>15</v>
      </c>
    </row>
    <row r="37" spans="2:3" ht="18.75" thickBot="1" x14ac:dyDescent="0.3">
      <c r="B37" s="31"/>
      <c r="C37" s="5" t="s">
        <v>15</v>
      </c>
    </row>
    <row r="38" spans="2:3" ht="18.75" thickBot="1" x14ac:dyDescent="0.3">
      <c r="B38" s="31"/>
      <c r="C38" s="5" t="s">
        <v>15</v>
      </c>
    </row>
    <row r="39" spans="2:3" ht="18.75" thickBot="1" x14ac:dyDescent="0.3">
      <c r="B39" s="31"/>
      <c r="C39" s="5" t="s">
        <v>15</v>
      </c>
    </row>
    <row r="40" spans="2:3" ht="18.75" thickBot="1" x14ac:dyDescent="0.3">
      <c r="B40" s="31"/>
      <c r="C40" s="5" t="s">
        <v>15</v>
      </c>
    </row>
    <row r="41" spans="2:3" ht="18.75" thickBot="1" x14ac:dyDescent="0.3">
      <c r="B41" s="31"/>
      <c r="C41" s="5" t="s">
        <v>15</v>
      </c>
    </row>
    <row r="42" spans="2:3" ht="18.75" thickBot="1" x14ac:dyDescent="0.3">
      <c r="B42" s="31"/>
      <c r="C42" s="5" t="s">
        <v>15</v>
      </c>
    </row>
    <row r="43" spans="2:3" ht="18.75" thickBot="1" x14ac:dyDescent="0.3">
      <c r="B43" s="31"/>
      <c r="C43" s="5" t="s">
        <v>15</v>
      </c>
    </row>
    <row r="44" spans="2:3" ht="18.75" thickBot="1" x14ac:dyDescent="0.3">
      <c r="B44" s="31"/>
      <c r="C44" s="5" t="s">
        <v>15</v>
      </c>
    </row>
    <row r="45" spans="2:3" ht="18.75" thickBot="1" x14ac:dyDescent="0.3">
      <c r="B45" s="27"/>
      <c r="C45" s="5" t="s">
        <v>15</v>
      </c>
    </row>
    <row r="46" spans="2:3" ht="18.75" thickBot="1" x14ac:dyDescent="0.3">
      <c r="B46" s="27"/>
      <c r="C46" s="5" t="s">
        <v>15</v>
      </c>
    </row>
    <row r="47" spans="2:3" ht="18.75" thickBot="1" x14ac:dyDescent="0.3">
      <c r="B47" s="22"/>
      <c r="C47" s="5" t="s">
        <v>15</v>
      </c>
    </row>
    <row r="48" spans="2:3" ht="18.75" thickBot="1" x14ac:dyDescent="0.3">
      <c r="B48" s="27"/>
      <c r="C48" s="5" t="s">
        <v>15</v>
      </c>
    </row>
    <row r="49" spans="2:3" ht="18.75" thickBot="1" x14ac:dyDescent="0.3">
      <c r="B49" s="27"/>
      <c r="C49" s="5" t="s">
        <v>15</v>
      </c>
    </row>
    <row r="50" spans="2:3" ht="18.75" thickBot="1" x14ac:dyDescent="0.3">
      <c r="B50" s="27"/>
      <c r="C50" s="5" t="s">
        <v>15</v>
      </c>
    </row>
    <row r="51" spans="2:3" ht="18.75" thickBot="1" x14ac:dyDescent="0.3">
      <c r="B51" s="27"/>
      <c r="C51" s="5" t="s">
        <v>15</v>
      </c>
    </row>
    <row r="52" spans="2:3" ht="18.75" thickBot="1" x14ac:dyDescent="0.3">
      <c r="B52" s="27"/>
      <c r="C52" s="5" t="s">
        <v>15</v>
      </c>
    </row>
    <row r="53" spans="2:3" ht="18.75" thickBot="1" x14ac:dyDescent="0.3">
      <c r="B53" s="27"/>
      <c r="C53" s="5" t="s">
        <v>15</v>
      </c>
    </row>
    <row r="54" spans="2:3" ht="18.75" thickBot="1" x14ac:dyDescent="0.3">
      <c r="B54" s="27"/>
      <c r="C54" s="5" t="s">
        <v>15</v>
      </c>
    </row>
    <row r="55" spans="2:3" ht="18.75" thickBot="1" x14ac:dyDescent="0.3">
      <c r="B55" s="27"/>
      <c r="C55" s="5" t="s">
        <v>15</v>
      </c>
    </row>
    <row r="56" spans="2:3" ht="18.75" thickBot="1" x14ac:dyDescent="0.3">
      <c r="B56" s="27"/>
      <c r="C56" s="5" t="s">
        <v>15</v>
      </c>
    </row>
    <row r="57" spans="2:3" ht="18.75" thickBot="1" x14ac:dyDescent="0.3">
      <c r="B57" s="27"/>
      <c r="C57" s="5" t="s">
        <v>15</v>
      </c>
    </row>
    <row r="58" spans="2:3" ht="18.75" thickBot="1" x14ac:dyDescent="0.3">
      <c r="B58" s="27"/>
      <c r="C58" s="5" t="s">
        <v>15</v>
      </c>
    </row>
    <row r="59" spans="2:3" ht="18.75" thickBot="1" x14ac:dyDescent="0.3">
      <c r="B59" s="27"/>
      <c r="C59" s="5" t="s">
        <v>15</v>
      </c>
    </row>
    <row r="60" spans="2:3" ht="18.75" thickBot="1" x14ac:dyDescent="0.3">
      <c r="B60" s="22"/>
      <c r="C60" s="5" t="s">
        <v>15</v>
      </c>
    </row>
    <row r="61" spans="2:3" ht="18.75" thickBot="1" x14ac:dyDescent="0.3">
      <c r="B61" s="22"/>
      <c r="C61" s="5" t="s">
        <v>15</v>
      </c>
    </row>
    <row r="62" spans="2:3" ht="18.75" thickBot="1" x14ac:dyDescent="0.3">
      <c r="B62" s="22"/>
      <c r="C62" s="5" t="s">
        <v>15</v>
      </c>
    </row>
    <row r="63" spans="2:3" ht="18.75" thickBot="1" x14ac:dyDescent="0.3">
      <c r="B63" s="22"/>
      <c r="C63" s="5" t="s">
        <v>15</v>
      </c>
    </row>
    <row r="64" spans="2:3" ht="18.75" thickBot="1" x14ac:dyDescent="0.3">
      <c r="B64" s="22"/>
      <c r="C64" s="5" t="s">
        <v>15</v>
      </c>
    </row>
    <row r="65" spans="2:3" ht="18.75" thickBot="1" x14ac:dyDescent="0.3">
      <c r="B65" s="22"/>
      <c r="C65" s="5" t="s">
        <v>15</v>
      </c>
    </row>
    <row r="66" spans="2:3" ht="18.75" thickBot="1" x14ac:dyDescent="0.3">
      <c r="B66" s="22"/>
      <c r="C66" s="5" t="s">
        <v>15</v>
      </c>
    </row>
    <row r="67" spans="2:3" ht="18.75" thickBot="1" x14ac:dyDescent="0.3">
      <c r="B67" s="22"/>
      <c r="C67" s="5" t="s">
        <v>15</v>
      </c>
    </row>
    <row r="68" spans="2:3" ht="18" x14ac:dyDescent="0.25">
      <c r="B68" s="22"/>
      <c r="C68" s="5" t="s">
        <v>15</v>
      </c>
    </row>
    <row r="69" spans="2:3" ht="18" x14ac:dyDescent="0.25">
      <c r="B69" s="22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09" priority="1113"/>
  </conditionalFormatting>
  <conditionalFormatting sqref="B60:B69">
    <cfRule type="duplicateValues" dxfId="108" priority="484"/>
    <cfRule type="duplicateValues" dxfId="107" priority="485"/>
  </conditionalFormatting>
  <conditionalFormatting sqref="B60:B69">
    <cfRule type="duplicateValues" dxfId="106" priority="483"/>
  </conditionalFormatting>
  <conditionalFormatting sqref="B60:B69">
    <cfRule type="duplicateValues" dxfId="105" priority="482"/>
  </conditionalFormatting>
  <conditionalFormatting sqref="B60:B69">
    <cfRule type="duplicateValues" dxfId="104" priority="477"/>
    <cfRule type="duplicateValues" dxfId="103" priority="478"/>
    <cfRule type="duplicateValues" dxfId="102" priority="479"/>
    <cfRule type="duplicateValues" dxfId="101" priority="480"/>
    <cfRule type="duplicateValues" dxfId="100" priority="481"/>
  </conditionalFormatting>
  <conditionalFormatting sqref="B47:B59">
    <cfRule type="duplicateValues" dxfId="99" priority="459"/>
    <cfRule type="duplicateValues" dxfId="98" priority="460"/>
    <cfRule type="duplicateValues" dxfId="97" priority="461"/>
    <cfRule type="duplicateValues" dxfId="96" priority="462"/>
    <cfRule type="duplicateValues" dxfId="95" priority="463"/>
  </conditionalFormatting>
  <conditionalFormatting sqref="B47:B59">
    <cfRule type="duplicateValues" dxfId="94" priority="464"/>
    <cfRule type="duplicateValues" dxfId="93" priority="465"/>
  </conditionalFormatting>
  <conditionalFormatting sqref="B47:B59">
    <cfRule type="duplicateValues" dxfId="92" priority="466"/>
  </conditionalFormatting>
  <conditionalFormatting sqref="B47:B59">
    <cfRule type="duplicateValues" dxfId="91" priority="467"/>
  </conditionalFormatting>
  <conditionalFormatting sqref="B45:B46">
    <cfRule type="duplicateValues" dxfId="90" priority="371"/>
  </conditionalFormatting>
  <conditionalFormatting sqref="B31:B44">
    <cfRule type="duplicateValues" dxfId="89" priority="370"/>
  </conditionalFormatting>
  <conditionalFormatting sqref="B31:B44">
    <cfRule type="duplicateValues" dxfId="88" priority="369"/>
  </conditionalFormatting>
  <conditionalFormatting sqref="B31:B44">
    <cfRule type="duplicateValues" dxfId="87" priority="367"/>
    <cfRule type="duplicateValues" dxfId="86" priority="368"/>
  </conditionalFormatting>
  <conditionalFormatting sqref="B31:B44">
    <cfRule type="duplicateValues" dxfId="85" priority="364"/>
    <cfRule type="duplicateValues" dxfId="84" priority="365"/>
    <cfRule type="duplicateValues" dxfId="83" priority="366"/>
  </conditionalFormatting>
  <conditionalFormatting sqref="B31:B44">
    <cfRule type="duplicateValues" dxfId="82" priority="361"/>
    <cfRule type="duplicateValues" dxfId="81" priority="362"/>
    <cfRule type="duplicateValues" dxfId="80" priority="363"/>
  </conditionalFormatting>
  <conditionalFormatting sqref="B31:B44">
    <cfRule type="duplicateValues" dxfId="79" priority="359"/>
    <cfRule type="duplicateValues" dxfId="78" priority="360"/>
  </conditionalFormatting>
  <conditionalFormatting sqref="B31:B44">
    <cfRule type="duplicateValues" dxfId="77" priority="355"/>
    <cfRule type="duplicateValues" dxfId="76" priority="356"/>
    <cfRule type="duplicateValues" dxfId="75" priority="357"/>
    <cfRule type="duplicateValues" dxfId="74" priority="358"/>
  </conditionalFormatting>
  <conditionalFormatting sqref="B31:B44">
    <cfRule type="duplicateValues" dxfId="73" priority="354"/>
  </conditionalFormatting>
  <conditionalFormatting sqref="B31:B44">
    <cfRule type="duplicateValues" dxfId="72" priority="353"/>
  </conditionalFormatting>
  <conditionalFormatting sqref="B31:B44">
    <cfRule type="duplicateValues" dxfId="71" priority="352"/>
  </conditionalFormatting>
  <conditionalFormatting sqref="B31:B44">
    <cfRule type="duplicateValues" dxfId="70" priority="350"/>
    <cfRule type="duplicateValues" dxfId="69" priority="351"/>
  </conditionalFormatting>
  <conditionalFormatting sqref="B31:B44">
    <cfRule type="duplicateValues" dxfId="68" priority="347"/>
    <cfRule type="duplicateValues" dxfId="67" priority="348"/>
    <cfRule type="duplicateValues" dxfId="66" priority="349"/>
  </conditionalFormatting>
  <conditionalFormatting sqref="B31:B44">
    <cfRule type="duplicateValues" dxfId="65" priority="343"/>
    <cfRule type="duplicateValues" dxfId="64" priority="344"/>
    <cfRule type="duplicateValues" dxfId="63" priority="345"/>
    <cfRule type="duplicateValues" dxfId="62" priority="346"/>
  </conditionalFormatting>
  <conditionalFormatting sqref="B31:B46">
    <cfRule type="duplicateValues" dxfId="61" priority="342"/>
  </conditionalFormatting>
  <conditionalFormatting sqref="B17:B20">
    <cfRule type="duplicateValues" dxfId="60" priority="25"/>
  </conditionalFormatting>
  <conditionalFormatting sqref="B29:B30">
    <cfRule type="duplicateValues" dxfId="59" priority="24"/>
  </conditionalFormatting>
  <conditionalFormatting sqref="B28">
    <cfRule type="duplicateValues" dxfId="58" priority="26"/>
  </conditionalFormatting>
  <conditionalFormatting sqref="B21">
    <cfRule type="duplicateValues" dxfId="57" priority="21"/>
  </conditionalFormatting>
  <conditionalFormatting sqref="B25:B26">
    <cfRule type="duplicateValues" dxfId="56" priority="20"/>
  </conditionalFormatting>
  <conditionalFormatting sqref="B23:B24">
    <cfRule type="duplicateValues" dxfId="55" priority="19"/>
  </conditionalFormatting>
  <conditionalFormatting sqref="B22">
    <cfRule type="duplicateValues" dxfId="54" priority="22"/>
  </conditionalFormatting>
  <conditionalFormatting sqref="B27">
    <cfRule type="duplicateValues" dxfId="53" priority="23"/>
  </conditionalFormatting>
  <conditionalFormatting sqref="B16">
    <cfRule type="duplicateValues" dxfId="52" priority="3"/>
  </conditionalFormatting>
  <conditionalFormatting sqref="B2:B15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3"/>
  <sheetViews>
    <sheetView workbookViewId="0">
      <selection activeCell="L15" sqref="L15"/>
    </sheetView>
  </sheetViews>
  <sheetFormatPr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18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2021-10-08T03:02:56Z</dcterms:modified>
</cp:coreProperties>
</file>