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8\"/>
    </mc:Choice>
  </mc:AlternateContent>
  <xr:revisionPtr revIDLastSave="0" documentId="13_ncr:1_{F9D6079E-BDD2-42F2-BB6B-95E590D158D5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" i="1" l="1"/>
  <c r="C146" i="1"/>
  <c r="C147" i="1"/>
  <c r="C148" i="1"/>
  <c r="C149" i="1"/>
  <c r="A146" i="1"/>
  <c r="A147" i="1"/>
  <c r="A148" i="1"/>
  <c r="A149" i="1"/>
  <c r="C142" i="1"/>
  <c r="C143" i="1"/>
  <c r="C144" i="1"/>
  <c r="A141" i="1"/>
  <c r="A142" i="1"/>
  <c r="A143" i="1"/>
  <c r="A144" i="1"/>
  <c r="A145" i="1"/>
  <c r="B151" i="1"/>
  <c r="A134" i="1"/>
  <c r="A135" i="1"/>
  <c r="A136" i="1"/>
  <c r="A137" i="1"/>
  <c r="A138" i="1"/>
  <c r="A139" i="1"/>
  <c r="A140" i="1"/>
  <c r="A150" i="1"/>
  <c r="A96" i="1"/>
  <c r="A97" i="1"/>
  <c r="A98" i="1"/>
  <c r="A99" i="1"/>
  <c r="A100" i="1"/>
  <c r="A101" i="1"/>
  <c r="A102" i="1"/>
  <c r="A103" i="1"/>
  <c r="A104" i="1"/>
  <c r="A105" i="1"/>
  <c r="A106" i="1"/>
  <c r="B214" i="1"/>
  <c r="A206" i="1"/>
  <c r="A207" i="1"/>
  <c r="A208" i="1"/>
  <c r="A209" i="1"/>
  <c r="A210" i="1"/>
  <c r="A211" i="1"/>
  <c r="A212" i="1"/>
  <c r="A213" i="1"/>
  <c r="C213" i="1"/>
  <c r="C205" i="1"/>
  <c r="C206" i="1"/>
  <c r="C207" i="1"/>
  <c r="C208" i="1"/>
  <c r="C209" i="1"/>
  <c r="C210" i="1"/>
  <c r="C211" i="1"/>
  <c r="C212" i="1"/>
  <c r="C187" i="1"/>
  <c r="C188" i="1"/>
  <c r="C189" i="1"/>
  <c r="C190" i="1"/>
  <c r="C191" i="1"/>
  <c r="C192" i="1"/>
  <c r="C193" i="1"/>
  <c r="C194" i="1"/>
  <c r="A187" i="1"/>
  <c r="A188" i="1"/>
  <c r="A189" i="1"/>
  <c r="A190" i="1"/>
  <c r="A191" i="1"/>
  <c r="A192" i="1"/>
  <c r="A193" i="1"/>
  <c r="A194" i="1"/>
  <c r="B195" i="1"/>
  <c r="C97" i="1"/>
  <c r="C98" i="1"/>
  <c r="C99" i="1"/>
  <c r="C100" i="1"/>
  <c r="C101" i="1"/>
  <c r="C102" i="1"/>
  <c r="C103" i="1"/>
  <c r="C104" i="1"/>
  <c r="C105" i="1"/>
  <c r="C106" i="1"/>
  <c r="B107" i="1"/>
  <c r="A114" i="1"/>
  <c r="A115" i="1"/>
  <c r="A116" i="1"/>
  <c r="A117" i="1"/>
  <c r="A118" i="1"/>
  <c r="A119" i="1"/>
  <c r="C116" i="1"/>
  <c r="C117" i="1"/>
  <c r="C118" i="1"/>
  <c r="C119" i="1"/>
  <c r="C135" i="1"/>
  <c r="C136" i="1"/>
  <c r="C137" i="1"/>
  <c r="C138" i="1"/>
  <c r="C139" i="1"/>
  <c r="C140" i="1"/>
  <c r="C141" i="1"/>
  <c r="C150" i="1"/>
  <c r="B176" i="1"/>
  <c r="A165" i="1"/>
  <c r="A166" i="1"/>
  <c r="A167" i="1"/>
  <c r="A168" i="1"/>
  <c r="A169" i="1"/>
  <c r="A170" i="1"/>
  <c r="A171" i="1"/>
  <c r="A172" i="1"/>
  <c r="A173" i="1"/>
  <c r="A174" i="1"/>
  <c r="A175" i="1"/>
  <c r="C166" i="1"/>
  <c r="C167" i="1"/>
  <c r="C168" i="1"/>
  <c r="C169" i="1"/>
  <c r="C170" i="1"/>
  <c r="C171" i="1"/>
  <c r="C172" i="1"/>
  <c r="C173" i="1"/>
  <c r="C174" i="1"/>
  <c r="C175" i="1"/>
  <c r="B120" i="1"/>
  <c r="C93" i="1"/>
  <c r="C94" i="1"/>
  <c r="C95" i="1"/>
  <c r="C96" i="1"/>
  <c r="A94" i="1"/>
  <c r="A95" i="1"/>
  <c r="E2" i="3"/>
  <c r="C87" i="1"/>
  <c r="C88" i="1"/>
  <c r="C89" i="1"/>
  <c r="C90" i="1"/>
  <c r="C91" i="1"/>
  <c r="C92" i="1"/>
  <c r="A87" i="1"/>
  <c r="A88" i="1"/>
  <c r="A89" i="1"/>
  <c r="A90" i="1"/>
  <c r="A91" i="1"/>
  <c r="A92" i="1"/>
  <c r="A93" i="1"/>
  <c r="C82" i="1"/>
  <c r="C83" i="1"/>
  <c r="C84" i="1"/>
  <c r="C85" i="1"/>
  <c r="C86" i="1"/>
  <c r="A82" i="1"/>
  <c r="A83" i="1"/>
  <c r="A84" i="1"/>
  <c r="A85" i="1"/>
  <c r="A86" i="1"/>
  <c r="C76" i="1"/>
  <c r="C77" i="1"/>
  <c r="C78" i="1"/>
  <c r="C79" i="1"/>
  <c r="C80" i="1"/>
  <c r="C81" i="1"/>
  <c r="A77" i="1"/>
  <c r="A78" i="1"/>
  <c r="A79" i="1"/>
  <c r="A80" i="1"/>
  <c r="A81" i="1"/>
  <c r="A71" i="1"/>
  <c r="C71" i="1"/>
  <c r="A72" i="1"/>
  <c r="C72" i="1"/>
  <c r="A73" i="1"/>
  <c r="C73" i="1"/>
  <c r="A74" i="1"/>
  <c r="C74" i="1"/>
  <c r="A75" i="1"/>
  <c r="C75" i="1"/>
  <c r="A76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56" i="1"/>
  <c r="C56" i="1"/>
  <c r="A57" i="1"/>
  <c r="C57" i="1"/>
  <c r="A58" i="1"/>
  <c r="C58" i="1"/>
  <c r="A59" i="1"/>
  <c r="C59" i="1"/>
  <c r="A60" i="1"/>
  <c r="C60" i="1"/>
  <c r="A61" i="1"/>
  <c r="C61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C134" i="1" l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28" i="1"/>
  <c r="C28" i="1"/>
  <c r="A29" i="1"/>
  <c r="C29" i="1"/>
  <c r="A30" i="1"/>
  <c r="C30" i="1"/>
  <c r="A31" i="1"/>
  <c r="C31" i="1"/>
  <c r="A32" i="1"/>
  <c r="C32" i="1"/>
  <c r="A33" i="1"/>
  <c r="C33" i="1"/>
  <c r="A184" i="1"/>
  <c r="C184" i="1"/>
  <c r="A185" i="1"/>
  <c r="C185" i="1"/>
  <c r="A186" i="1"/>
  <c r="C186" i="1"/>
  <c r="C183" i="1"/>
  <c r="A183" i="1"/>
  <c r="A112" i="1"/>
  <c r="C112" i="1"/>
  <c r="A113" i="1"/>
  <c r="C113" i="1"/>
  <c r="C114" i="1"/>
  <c r="C115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164" i="1"/>
  <c r="C164" i="1"/>
  <c r="C165" i="1"/>
  <c r="C163" i="1"/>
  <c r="A163" i="1"/>
  <c r="A133" i="1"/>
  <c r="C133" i="1"/>
  <c r="C111" i="1" l="1"/>
  <c r="A111" i="1"/>
  <c r="C9" i="1"/>
  <c r="A9" i="1"/>
  <c r="C131" i="1" l="1"/>
  <c r="C132" i="1"/>
  <c r="A131" i="1"/>
  <c r="A132" i="1"/>
  <c r="C162" i="1"/>
  <c r="A162" i="1"/>
  <c r="C130" i="1" l="1"/>
  <c r="A130" i="1"/>
  <c r="C180" i="1"/>
  <c r="C181" i="1"/>
  <c r="C182" i="1"/>
  <c r="A180" i="1"/>
  <c r="A181" i="1"/>
  <c r="A182" i="1"/>
  <c r="C161" i="1"/>
  <c r="A161" i="1"/>
  <c r="C129" i="1"/>
  <c r="A129" i="1"/>
  <c r="A159" i="1" l="1"/>
  <c r="C159" i="1"/>
  <c r="C127" i="1"/>
  <c r="A127" i="1"/>
  <c r="A205" i="1"/>
  <c r="C160" i="1"/>
  <c r="A160" i="1"/>
  <c r="C128" i="1" l="1"/>
  <c r="A128" i="1"/>
  <c r="C126" i="1" l="1"/>
  <c r="A126" i="1"/>
  <c r="C125" i="1" l="1"/>
  <c r="A125" i="1"/>
  <c r="C158" i="1"/>
  <c r="A158" i="1"/>
  <c r="C203" i="1"/>
  <c r="C204" i="1"/>
  <c r="A203" i="1"/>
  <c r="A204" i="1"/>
  <c r="A202" i="1" l="1"/>
  <c r="C202" i="1"/>
  <c r="A157" i="1" l="1"/>
  <c r="C157" i="1"/>
  <c r="A156" i="1"/>
  <c r="C156" i="1"/>
  <c r="A124" i="1" l="1"/>
  <c r="C124" i="1"/>
  <c r="A155" i="1"/>
  <c r="C155" i="1"/>
  <c r="A198" i="1" l="1"/>
</calcChain>
</file>

<file path=xl/sharedStrings.xml><?xml version="1.0" encoding="utf-8"?>
<sst xmlns="http://schemas.openxmlformats.org/spreadsheetml/2006/main" count="1178" uniqueCount="33">
  <si>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</si>
  <si>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</si>
  <si>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</si>
  <si>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</si>
  <si>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</si>
  <si>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</si>
  <si>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</si>
  <si>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</si>
  <si>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</si>
  <si>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</si>
  <si>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</si>
  <si>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</si>
  <si>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</si>
  <si>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</si>
  <si>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</si>
  <si>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</si>
  <si>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</si>
  <si>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</si>
  <si>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</si>
  <si>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</si>
  <si>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</si>
  <si>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GAVETA DE RECHAZO LLENA</t>
  </si>
  <si>
    <t xml:space="preserve">3 Gavetas Vacias </t>
  </si>
  <si>
    <t>2 Gavetas Vacias + 1 Fallando</t>
  </si>
  <si>
    <t>GAVETA DE DEPOSITO LLENA</t>
  </si>
  <si>
    <t>Abastecido</t>
  </si>
  <si>
    <t>Solucionado</t>
  </si>
  <si>
    <t>CLOSED</t>
  </si>
  <si>
    <t xml:space="preserve">ATM Zona Franca (La Vega) </t>
  </si>
  <si>
    <t xml:space="preserve">ATM Autobanco Torre III </t>
  </si>
  <si>
    <t xml:space="preserve">ATM UNP Jumbo Luperón I </t>
  </si>
  <si>
    <t xml:space="preserve">ATM Plaza Metropolitana </t>
  </si>
  <si>
    <t xml:space="preserve">ATM S/M Liverpool Villa Mella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</si>
</sst>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6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6" fillId="46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33" xfId="0" applyNumberFormat="1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39" fillId="5" borderId="44" xfId="0" applyFont="1" applyFill="1" applyBorder="1" applyAlignment="1">
      <alignment horizontal="center" vertical="center" wrapText="1"/>
    </xf>
    <xf numFmtId="0" fontId="40" fillId="8" borderId="39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133" zoomScale="80" zoomScaleNormal="80" workbookViewId="0">
      <selection activeCell="G157" sqref="G157"/>
    </sheetView>
  </sheetViews>
  <sheetFormatPr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57.42578125" style="12" bestFit="1" customWidth="1"/>
    <col min="4" max="4" width="49.85546875" style="12" bestFit="1" customWidth="1"/>
    <col min="5" max="5" width="17.28515625" style="12" customWidth="1"/>
    <col min="6" max="6" width="12.140625" style="12" customWidth="1"/>
    <col min="7" max="16384" width="23.42578125" style="12"/>
  </cols>
  <sheetData>
    <row r="1" spans="1:6" ht="25.5" x14ac:dyDescent="0.25">
      <c r="A1" s="37" t="s">
        <v>0</v>
      </c>
      <c r="B1" s="38"/>
      <c r="C1" s="38"/>
      <c r="D1" s="38"/>
      <c r="E1" s="39"/>
    </row>
    <row r="2" spans="1:6" ht="25.5" x14ac:dyDescent="0.25">
      <c r="A2" s="40" t="s">
        <v>19</v>
      </c>
      <c r="B2" s="41"/>
      <c r="C2" s="41"/>
      <c r="D2" s="41"/>
      <c r="E2" s="42"/>
    </row>
    <row r="3" spans="1:6" x14ac:dyDescent="0.25">
      <c r="A3" s="46"/>
      <c r="B3" s="47"/>
      <c r="C3" s="48"/>
      <c r="D3" s="48"/>
      <c r="E3" s="49"/>
    </row>
    <row r="4" spans="1:6" ht="18.75" thickBot="1" x14ac:dyDescent="0.3">
      <c r="A4" s="11" t="s">
        <v>1</v>
      </c>
      <c r="B4" s="24">
        <v>44487.25</v>
      </c>
      <c r="C4" s="50"/>
      <c r="D4" s="50"/>
      <c r="E4" s="51"/>
    </row>
    <row r="5" spans="1:6" ht="18.75" thickBot="1" x14ac:dyDescent="0.3">
      <c r="A5" s="11" t="s">
        <v>2</v>
      </c>
      <c r="B5" s="24">
        <v>44487.708333333336</v>
      </c>
      <c r="C5" s="50"/>
      <c r="D5" s="50"/>
      <c r="E5" s="51"/>
    </row>
    <row r="6" spans="1:6" x14ac:dyDescent="0.25">
      <c r="A6" s="54"/>
      <c r="B6" s="55"/>
      <c r="C6" s="52"/>
      <c r="D6" s="52"/>
      <c r="E6" s="53"/>
    </row>
    <row r="7" spans="1:6" ht="18.75" thickBot="1" x14ac:dyDescent="0.3">
      <c r="A7" s="43" t="s">
        <v>3</v>
      </c>
      <c r="B7" s="44"/>
      <c r="C7" s="44"/>
      <c r="D7" s="44"/>
      <c r="E7" s="45"/>
    </row>
    <row r="8" spans="1:6" ht="18" x14ac:dyDescent="0.25">
      <c r="A8" s="25" t="s">
        <v>4</v>
      </c>
      <c r="B8" s="83" t="s">
        <v>5</v>
      </c>
      <c r="C8" s="25" t="s">
        <v>6</v>
      </c>
      <c r="D8" s="23" t="s">
        <v>7</v>
      </c>
      <c r="E8" s="30" t="s">
        <v>8</v>
      </c>
    </row>
    <row r="9" spans="1:6" s="13" customFormat="1" ht="18" x14ac:dyDescent="0.25">
      <c r="A9" s="15" t="str">
        <f>VLOOKUP(B9,'[1]LISTADO ATM'!$A$2:$C$922,3,0)</f>
        <v>NORTE</v>
      </c>
      <c r="B9" s="17">
        <v>882</v>
      </c>
      <c r="C9" s="15" t="str">
        <f>VLOOKUP(B9,'[1]LISTADO ATM'!$A$2:$B$922,2,0)</f>
        <v xml:space="preserve">ATM Oficina Moca II </v>
      </c>
      <c r="D9" s="29" t="s">
        <v>25</v>
      </c>
      <c r="E9" s="18">
        <v>3336059795</v>
      </c>
      <c r="F9" s="13" t="s">
        <v>27</v>
      </c>
    </row>
    <row r="10" spans="1:6" s="13" customFormat="1" ht="18" x14ac:dyDescent="0.25">
      <c r="A10" s="15" t="str">
        <f>VLOOKUP(B10,'[1]LISTADO ATM'!$A$2:$C$922,3,0)</f>
        <v>DISTRITO NACIONAL</v>
      </c>
      <c r="B10" s="17">
        <v>957</v>
      </c>
      <c r="C10" s="15" t="str">
        <f>VLOOKUP(B10,'[1]LISTADO ATM'!$A$2:$B$922,2,0)</f>
        <v xml:space="preserve">ATM Oficina Venezuela </v>
      </c>
      <c r="D10" s="29" t="s">
        <v>25</v>
      </c>
      <c r="E10" s="18">
        <v>3336059778</v>
      </c>
      <c r="F10" s="13" t="s">
        <v>27</v>
      </c>
    </row>
    <row r="11" spans="1:6" s="13" customFormat="1" ht="18" x14ac:dyDescent="0.25">
      <c r="A11" s="15" t="str">
        <f>VLOOKUP(B11,'[1]LISTADO ATM'!$A$2:$C$922,3,0)</f>
        <v>NORTE</v>
      </c>
      <c r="B11" s="17">
        <v>333</v>
      </c>
      <c r="C11" s="15" t="str">
        <f>VLOOKUP(B11,'[1]LISTADO ATM'!$A$2:$B$922,2,0)</f>
        <v>ATM Oficina Turey Maimón</v>
      </c>
      <c r="D11" s="29" t="s">
        <v>25</v>
      </c>
      <c r="E11" s="18">
        <v>3336059774</v>
      </c>
      <c r="F11" s="13" t="s">
        <v>27</v>
      </c>
    </row>
    <row r="12" spans="1:6" s="13" customFormat="1" ht="18" x14ac:dyDescent="0.25">
      <c r="A12" s="15" t="str">
        <f>VLOOKUP(B12,'[1]LISTADO ATM'!$A$2:$C$922,3,0)</f>
        <v>ESTE</v>
      </c>
      <c r="B12" s="17">
        <v>399</v>
      </c>
      <c r="C12" s="15" t="str">
        <f>VLOOKUP(B12,'[1]LISTADO ATM'!$A$2:$B$922,2,0)</f>
        <v xml:space="preserve">ATM Oficina La Romana II </v>
      </c>
      <c r="D12" s="29" t="s">
        <v>25</v>
      </c>
      <c r="E12" s="16">
        <v>3336059580</v>
      </c>
      <c r="F12" s="13" t="s">
        <v>27</v>
      </c>
    </row>
    <row r="13" spans="1:6" s="13" customFormat="1" ht="18" x14ac:dyDescent="0.25">
      <c r="A13" s="15" t="str">
        <f>VLOOKUP(B13,'[1]LISTADO ATM'!$A$2:$C$922,3,0)</f>
        <v>DISTRITO NACIONAL</v>
      </c>
      <c r="B13" s="17">
        <v>611</v>
      </c>
      <c r="C13" s="15" t="str">
        <f>VLOOKUP(B13,'[1]LISTADO ATM'!$A$2:$B$922,2,0)</f>
        <v xml:space="preserve">ATM DGII Sede Central </v>
      </c>
      <c r="D13" s="29" t="s">
        <v>25</v>
      </c>
      <c r="E13" s="16">
        <v>3336059499</v>
      </c>
    </row>
    <row r="14" spans="1:6" s="13" customFormat="1" ht="18" x14ac:dyDescent="0.25">
      <c r="A14" s="15" t="str">
        <f>VLOOKUP(B14,'[1]LISTADO ATM'!$A$2:$C$922,3,0)</f>
        <v>DISTRITO NACIONAL</v>
      </c>
      <c r="B14" s="17">
        <v>327</v>
      </c>
      <c r="C14" s="15" t="str">
        <f>VLOOKUP(B14,'[1]LISTADO ATM'!$A$2:$B$922,2,0)</f>
        <v xml:space="preserve">ATM UNP CCN (Nacional 27 de Febrero) </v>
      </c>
      <c r="D14" s="29" t="s">
        <v>25</v>
      </c>
      <c r="E14" s="18">
        <v>3336056535</v>
      </c>
    </row>
    <row r="15" spans="1:6" s="13" customFormat="1" ht="18" x14ac:dyDescent="0.25">
      <c r="A15" s="15" t="str">
        <f>VLOOKUP(B15,'[1]LISTADO ATM'!$A$2:$C$922,3,0)</f>
        <v>SUR</v>
      </c>
      <c r="B15" s="17">
        <v>962</v>
      </c>
      <c r="C15" s="15" t="str">
        <f>VLOOKUP(B15,'[1]LISTADO ATM'!$A$2:$B$922,2,0)</f>
        <v xml:space="preserve">ATM Oficina Villa Ofelia II (San Juan) </v>
      </c>
      <c r="D15" s="29" t="s">
        <v>25</v>
      </c>
      <c r="E15" s="18">
        <v>3336059944</v>
      </c>
      <c r="F15" s="13" t="s">
        <v>27</v>
      </c>
    </row>
    <row r="16" spans="1:6" s="13" customFormat="1" ht="18" x14ac:dyDescent="0.25">
      <c r="A16" s="15" t="str">
        <f>VLOOKUP(B16,'[1]LISTADO ATM'!$A$2:$C$922,3,0)</f>
        <v>ESTE</v>
      </c>
      <c r="B16" s="17">
        <v>345</v>
      </c>
      <c r="C16" s="15" t="str">
        <f>VLOOKUP(B16,'[1]LISTADO ATM'!$A$2:$B$922,2,0)</f>
        <v>ATM Ofic. Yamasa II</v>
      </c>
      <c r="D16" s="29" t="s">
        <v>25</v>
      </c>
      <c r="E16" s="16">
        <v>3336059910</v>
      </c>
      <c r="F16" s="13" t="s">
        <v>27</v>
      </c>
    </row>
    <row r="17" spans="1:6" s="13" customFormat="1" ht="18" x14ac:dyDescent="0.25">
      <c r="A17" s="15" t="str">
        <f>VLOOKUP(B17,'[1]LISTADO ATM'!$A$2:$C$922,3,0)</f>
        <v>NORTE</v>
      </c>
      <c r="B17" s="17">
        <v>411</v>
      </c>
      <c r="C17" s="15" t="str">
        <f>VLOOKUP(B17,'[1]LISTADO ATM'!$A$2:$B$922,2,0)</f>
        <v xml:space="preserve">ATM UNP Piedra Blanca </v>
      </c>
      <c r="D17" s="29" t="s">
        <v>25</v>
      </c>
      <c r="E17" s="16">
        <v>3336059875</v>
      </c>
      <c r="F17" s="13" t="s">
        <v>27</v>
      </c>
    </row>
    <row r="18" spans="1:6" s="13" customFormat="1" ht="18" x14ac:dyDescent="0.25">
      <c r="A18" s="15" t="str">
        <f>VLOOKUP(B18,'[1]LISTADO ATM'!$A$2:$C$922,3,0)</f>
        <v>ESTE</v>
      </c>
      <c r="B18" s="17">
        <v>772</v>
      </c>
      <c r="C18" s="15" t="str">
        <f>VLOOKUP(B18,'[1]LISTADO ATM'!$A$2:$B$922,2,0)</f>
        <v xml:space="preserve">ATM UNP Yamasá </v>
      </c>
      <c r="D18" s="29" t="s">
        <v>25</v>
      </c>
      <c r="E18" s="16">
        <v>3336059877</v>
      </c>
      <c r="F18" s="13" t="s">
        <v>27</v>
      </c>
    </row>
    <row r="19" spans="1:6" s="13" customFormat="1" ht="18" x14ac:dyDescent="0.25">
      <c r="A19" s="15" t="str">
        <f>VLOOKUP(B19,'[1]LISTADO ATM'!$A$2:$C$922,3,0)</f>
        <v>DISTRITO NACIONAL</v>
      </c>
      <c r="B19" s="17">
        <v>718</v>
      </c>
      <c r="C19" s="15" t="str">
        <f>VLOOKUP(B19,'[1]LISTADO ATM'!$A$2:$B$922,2,0)</f>
        <v xml:space="preserve">ATM Feria Ganadera </v>
      </c>
      <c r="D19" s="29" t="s">
        <v>25</v>
      </c>
      <c r="E19" s="16">
        <v>3336059820</v>
      </c>
    </row>
    <row r="20" spans="1:6" s="13" customFormat="1" ht="18" x14ac:dyDescent="0.25">
      <c r="A20" s="15" t="str">
        <f>VLOOKUP(B20,'[1]LISTADO ATM'!$A$2:$C$922,3,0)</f>
        <v>ESTE</v>
      </c>
      <c r="B20" s="17">
        <v>612</v>
      </c>
      <c r="C20" s="15" t="str">
        <f>VLOOKUP(B20,'[1]LISTADO ATM'!$A$2:$B$922,2,0)</f>
        <v xml:space="preserve">ATM Plaza Orense (La Romana) </v>
      </c>
      <c r="D20" s="29" t="s">
        <v>25</v>
      </c>
      <c r="E20" s="16">
        <v>3336059818</v>
      </c>
      <c r="F20" s="13" t="s">
        <v>27</v>
      </c>
    </row>
    <row r="21" spans="1:6" s="13" customFormat="1" ht="18" x14ac:dyDescent="0.25">
      <c r="A21" s="15" t="str">
        <f>VLOOKUP(B21,'[1]LISTADO ATM'!$A$2:$C$922,3,0)</f>
        <v>ESTE</v>
      </c>
      <c r="B21" s="17">
        <v>963</v>
      </c>
      <c r="C21" s="15" t="str">
        <f>VLOOKUP(B21,'[1]LISTADO ATM'!$A$2:$B$922,2,0)</f>
        <v xml:space="preserve">ATM Multiplaza La Romana </v>
      </c>
      <c r="D21" s="29" t="s">
        <v>25</v>
      </c>
      <c r="E21" s="16">
        <v>3336059800</v>
      </c>
      <c r="F21" s="13" t="s">
        <v>27</v>
      </c>
    </row>
    <row r="22" spans="1:6" s="13" customFormat="1" ht="18" x14ac:dyDescent="0.25">
      <c r="A22" s="15" t="str">
        <f>VLOOKUP(B22,'[1]LISTADO ATM'!$A$2:$C$922,3,0)</f>
        <v>NORTE</v>
      </c>
      <c r="B22" s="17">
        <v>40</v>
      </c>
      <c r="C22" s="15" t="str">
        <f>VLOOKUP(B22,'[1]LISTADO ATM'!$A$2:$B$922,2,0)</f>
        <v xml:space="preserve">ATM Oficina El Puñal </v>
      </c>
      <c r="D22" s="29" t="s">
        <v>25</v>
      </c>
      <c r="E22" s="16">
        <v>3336059788</v>
      </c>
      <c r="F22" s="13" t="s">
        <v>27</v>
      </c>
    </row>
    <row r="23" spans="1:6" s="13" customFormat="1" ht="18" x14ac:dyDescent="0.25">
      <c r="A23" s="15" t="str">
        <f>VLOOKUP(B23,'[1]LISTADO ATM'!$A$2:$C$922,3,0)</f>
        <v>NORTE</v>
      </c>
      <c r="B23" s="17">
        <v>716</v>
      </c>
      <c r="C23" s="15" t="str">
        <f>VLOOKUP(B23,'[1]LISTADO ATM'!$A$2:$B$922,2,0)</f>
        <v xml:space="preserve">ATM Oficina Zona Franca (Santiago) </v>
      </c>
      <c r="D23" s="29" t="s">
        <v>25</v>
      </c>
      <c r="E23" s="16">
        <v>3336059775</v>
      </c>
      <c r="F23" s="13" t="s">
        <v>27</v>
      </c>
    </row>
    <row r="24" spans="1:6" s="13" customFormat="1" ht="18" x14ac:dyDescent="0.25">
      <c r="A24" s="15" t="str">
        <f>VLOOKUP(B24,'[1]LISTADO ATM'!$A$2:$C$922,3,0)</f>
        <v>DISTRITO NACIONAL</v>
      </c>
      <c r="B24" s="17">
        <v>414</v>
      </c>
      <c r="C24" s="15" t="str">
        <f>VLOOKUP(B24,'[1]LISTADO ATM'!$A$2:$B$922,2,0)</f>
        <v>ATM Villa Francisca II</v>
      </c>
      <c r="D24" s="29" t="s">
        <v>25</v>
      </c>
      <c r="E24" s="16">
        <v>3336059714</v>
      </c>
      <c r="F24" s="13" t="s">
        <v>27</v>
      </c>
    </row>
    <row r="25" spans="1:6" s="13" customFormat="1" ht="18" x14ac:dyDescent="0.25">
      <c r="A25" s="15" t="str">
        <f>VLOOKUP(B25,'[1]LISTADO ATM'!$A$2:$C$922,3,0)</f>
        <v>NORTE</v>
      </c>
      <c r="B25" s="17">
        <v>749</v>
      </c>
      <c r="C25" s="15" t="str">
        <f>VLOOKUP(B25,'[1]LISTADO ATM'!$A$2:$B$922,2,0)</f>
        <v xml:space="preserve">ATM Oficina Yaque </v>
      </c>
      <c r="D25" s="29" t="s">
        <v>25</v>
      </c>
      <c r="E25" s="16">
        <v>3336059520</v>
      </c>
      <c r="F25" s="13" t="s">
        <v>27</v>
      </c>
    </row>
    <row r="26" spans="1:6" s="13" customFormat="1" ht="18" x14ac:dyDescent="0.25">
      <c r="A26" s="15" t="str">
        <f>VLOOKUP(B26,'[1]LISTADO ATM'!$A$2:$C$922,3,0)</f>
        <v>SUR</v>
      </c>
      <c r="B26" s="17">
        <v>252</v>
      </c>
      <c r="C26" s="15" t="str">
        <f>VLOOKUP(B26,'[1]LISTADO ATM'!$A$2:$B$922,2,0)</f>
        <v xml:space="preserve">ATM Banco Agrícola (Barahona) </v>
      </c>
      <c r="D26" s="29" t="s">
        <v>25</v>
      </c>
      <c r="E26" s="18">
        <v>3336059453</v>
      </c>
      <c r="F26" s="13" t="s">
        <v>27</v>
      </c>
    </row>
    <row r="27" spans="1:6" s="13" customFormat="1" ht="18" x14ac:dyDescent="0.25">
      <c r="A27" s="15" t="str">
        <f>VLOOKUP(B27,'[1]LISTADO ATM'!$A$2:$C$922,3,0)</f>
        <v>DISTRITO NACIONAL</v>
      </c>
      <c r="B27" s="17">
        <v>39</v>
      </c>
      <c r="C27" s="15" t="str">
        <f>VLOOKUP(B27,'[1]LISTADO ATM'!$A$2:$B$922,2,0)</f>
        <v xml:space="preserve">ATM Oficina Ovando </v>
      </c>
      <c r="D27" s="29" t="s">
        <v>25</v>
      </c>
      <c r="E27" s="18">
        <v>3336059845</v>
      </c>
      <c r="F27" s="13" t="s">
        <v>27</v>
      </c>
    </row>
    <row r="28" spans="1:6" s="13" customFormat="1" ht="18" x14ac:dyDescent="0.25">
      <c r="A28" s="15" t="str">
        <f>VLOOKUP(B28,'[1]LISTADO ATM'!$A$2:$C$922,3,0)</f>
        <v>ESTE</v>
      </c>
      <c r="B28" s="17">
        <v>912</v>
      </c>
      <c r="C28" s="15" t="str">
        <f>VLOOKUP(B28,'[1]LISTADO ATM'!$A$2:$B$922,2,0)</f>
        <v xml:space="preserve">ATM Oficina San Pedro II </v>
      </c>
      <c r="D28" s="29" t="s">
        <v>25</v>
      </c>
      <c r="E28" s="18">
        <v>3336060563</v>
      </c>
    </row>
    <row r="29" spans="1:6" s="13" customFormat="1" ht="18" x14ac:dyDescent="0.25">
      <c r="A29" s="15" t="str">
        <f>VLOOKUP(B29,'[1]LISTADO ATM'!$A$2:$C$922,3,0)</f>
        <v>NORTE</v>
      </c>
      <c r="B29" s="17">
        <v>796</v>
      </c>
      <c r="C29" s="15" t="str">
        <f>VLOOKUP(B29,'[1]LISTADO ATM'!$A$2:$B$922,2,0)</f>
        <v xml:space="preserve">ATM Oficina Plaza Ventura (Nagua) </v>
      </c>
      <c r="D29" s="29" t="s">
        <v>25</v>
      </c>
      <c r="E29" s="18">
        <v>3336060164</v>
      </c>
      <c r="F29" s="13" t="s">
        <v>27</v>
      </c>
    </row>
    <row r="30" spans="1:6" s="13" customFormat="1" ht="18" x14ac:dyDescent="0.25">
      <c r="A30" s="15" t="str">
        <f>VLOOKUP(B30,'[1]LISTADO ATM'!$A$2:$C$922,3,0)</f>
        <v>NORTE</v>
      </c>
      <c r="B30" s="17">
        <v>8</v>
      </c>
      <c r="C30" s="15" t="str">
        <f>VLOOKUP(B30,'[1]LISTADO ATM'!$A$2:$B$922,2,0)</f>
        <v>ATM Autoservicio Yaque</v>
      </c>
      <c r="D30" s="29" t="s">
        <v>25</v>
      </c>
      <c r="E30" s="18">
        <v>3336059965</v>
      </c>
      <c r="F30" s="13" t="s">
        <v>27</v>
      </c>
    </row>
    <row r="31" spans="1:6" s="13" customFormat="1" ht="18" x14ac:dyDescent="0.25">
      <c r="A31" s="15" t="str">
        <f>VLOOKUP(B31,'[1]LISTADO ATM'!$A$2:$C$922,3,0)</f>
        <v>ESTE</v>
      </c>
      <c r="B31" s="17">
        <v>121</v>
      </c>
      <c r="C31" s="15" t="str">
        <f>VLOOKUP(B31,'[1]LISTADO ATM'!$A$2:$B$922,2,0)</f>
        <v xml:space="preserve">ATM Oficina Bayaguana </v>
      </c>
      <c r="D31" s="29" t="s">
        <v>25</v>
      </c>
      <c r="E31" s="18">
        <v>3336059942</v>
      </c>
      <c r="F31" s="13" t="s">
        <v>27</v>
      </c>
    </row>
    <row r="32" spans="1:6" s="13" customFormat="1" ht="18" x14ac:dyDescent="0.25">
      <c r="A32" s="15" t="str">
        <f>VLOOKUP(B32,'[1]LISTADO ATM'!$A$2:$C$922,3,0)</f>
        <v>NORTE</v>
      </c>
      <c r="B32" s="17">
        <v>351</v>
      </c>
      <c r="C32" s="15" t="str">
        <f>VLOOKUP(B32,'[1]LISTADO ATM'!$A$2:$B$922,2,0)</f>
        <v xml:space="preserve">ATM S/M José Luís (Puerto Plata) </v>
      </c>
      <c r="D32" s="29" t="s">
        <v>25</v>
      </c>
      <c r="E32" s="18">
        <v>3336059930</v>
      </c>
      <c r="F32" s="13" t="s">
        <v>27</v>
      </c>
    </row>
    <row r="33" spans="1:6" s="13" customFormat="1" ht="18" x14ac:dyDescent="0.25">
      <c r="A33" s="15" t="str">
        <f>VLOOKUP(B33,'[1]LISTADO ATM'!$A$2:$C$922,3,0)</f>
        <v>ESTE</v>
      </c>
      <c r="B33" s="17">
        <v>427</v>
      </c>
      <c r="C33" s="15" t="str">
        <f>VLOOKUP(B33,'[1]LISTADO ATM'!$A$2:$B$922,2,0)</f>
        <v xml:space="preserve">ATM Almacenes Iberia (Hato Mayor) </v>
      </c>
      <c r="D33" s="29" t="s">
        <v>25</v>
      </c>
      <c r="E33" s="16">
        <v>3336059816</v>
      </c>
      <c r="F33" s="13" t="s">
        <v>27</v>
      </c>
    </row>
    <row r="34" spans="1:6" s="13" customFormat="1" ht="18" x14ac:dyDescent="0.25">
      <c r="A34" s="15" t="str">
        <f>VLOOKUP(B34,'[1]LISTADO ATM'!$A$2:$C$922,3,0)</f>
        <v>NORTE</v>
      </c>
      <c r="B34" s="17">
        <v>720</v>
      </c>
      <c r="C34" s="15" t="str">
        <f>VLOOKUP(B34,'[1]LISTADO ATM'!$A$2:$B$922,2,0)</f>
        <v xml:space="preserve">ATM OMSA (Santiago) </v>
      </c>
      <c r="D34" s="29" t="s">
        <v>25</v>
      </c>
      <c r="E34" s="16">
        <v>3336059834</v>
      </c>
    </row>
    <row r="35" spans="1:6" s="13" customFormat="1" ht="18" x14ac:dyDescent="0.25">
      <c r="A35" s="15" t="str">
        <f>VLOOKUP(B35,'[1]LISTADO ATM'!$A$2:$C$922,3,0)</f>
        <v>DISTRITO NACIONAL</v>
      </c>
      <c r="B35" s="17">
        <v>359</v>
      </c>
      <c r="C35" s="15" t="str">
        <f>VLOOKUP(B35,'[1]LISTADO ATM'!$A$2:$B$922,2,0)</f>
        <v>ATM S/M Bravo Ozama</v>
      </c>
      <c r="D35" s="29" t="s">
        <v>25</v>
      </c>
      <c r="E35" s="16">
        <v>3336059814</v>
      </c>
    </row>
    <row r="36" spans="1:6" s="13" customFormat="1" ht="18" x14ac:dyDescent="0.25">
      <c r="A36" s="15" t="str">
        <f>VLOOKUP(B36,'[1]LISTADO ATM'!$A$2:$C$922,3,0)</f>
        <v>ESTE</v>
      </c>
      <c r="B36" s="17">
        <v>385</v>
      </c>
      <c r="C36" s="15" t="str">
        <f>VLOOKUP(B36,'[1]LISTADO ATM'!$A$2:$B$922,2,0)</f>
        <v xml:space="preserve">ATM Plaza Verón I </v>
      </c>
      <c r="D36" s="29" t="s">
        <v>25</v>
      </c>
      <c r="E36" s="16">
        <v>3336059815</v>
      </c>
      <c r="F36" s="13" t="s">
        <v>27</v>
      </c>
    </row>
    <row r="37" spans="1:6" s="13" customFormat="1" ht="18" x14ac:dyDescent="0.25">
      <c r="A37" s="15" t="str">
        <f>VLOOKUP(B37,'[1]LISTADO ATM'!$A$2:$C$922,3,0)</f>
        <v>DISTRITO NACIONAL</v>
      </c>
      <c r="B37" s="17">
        <v>23</v>
      </c>
      <c r="C37" s="15" t="str">
        <f>VLOOKUP(B37,'[1]LISTADO ATM'!$A$2:$B$922,2,0)</f>
        <v xml:space="preserve">ATM Oficina México </v>
      </c>
      <c r="D37" s="29" t="s">
        <v>25</v>
      </c>
      <c r="E37" s="16">
        <v>3336059763</v>
      </c>
      <c r="F37" s="13" t="s">
        <v>27</v>
      </c>
    </row>
    <row r="38" spans="1:6" s="13" customFormat="1" ht="18" x14ac:dyDescent="0.25">
      <c r="A38" s="15" t="str">
        <f>VLOOKUP(B38,'[1]LISTADO ATM'!$A$2:$C$922,3,0)</f>
        <v>NORTE</v>
      </c>
      <c r="B38" s="17">
        <v>594</v>
      </c>
      <c r="C38" s="15" t="str">
        <f>VLOOKUP(B38,'[1]LISTADO ATM'!$A$2:$B$922,2,0)</f>
        <v xml:space="preserve">ATM Plaza Venezuela II (Santiago) </v>
      </c>
      <c r="D38" s="29" t="s">
        <v>25</v>
      </c>
      <c r="E38" s="16">
        <v>3336059757</v>
      </c>
      <c r="F38" s="13" t="s">
        <v>27</v>
      </c>
    </row>
    <row r="39" spans="1:6" s="13" customFormat="1" ht="18" x14ac:dyDescent="0.25">
      <c r="A39" s="15" t="str">
        <f>VLOOKUP(B39,'[1]LISTADO ATM'!$A$2:$C$922,3,0)</f>
        <v>DISTRITO NACIONAL</v>
      </c>
      <c r="B39" s="17">
        <v>979</v>
      </c>
      <c r="C39" s="15" t="str">
        <f>VLOOKUP(B39,'[1]LISTADO ATM'!$A$2:$B$922,2,0)</f>
        <v xml:space="preserve">ATM Oficina Luperón I </v>
      </c>
      <c r="D39" s="29" t="s">
        <v>25</v>
      </c>
      <c r="E39" s="16">
        <v>3336059707</v>
      </c>
    </row>
    <row r="40" spans="1:6" s="13" customFormat="1" ht="18" x14ac:dyDescent="0.25">
      <c r="A40" s="15" t="str">
        <f>VLOOKUP(B40,'[1]LISTADO ATM'!$A$2:$C$922,3,0)</f>
        <v>NORTE</v>
      </c>
      <c r="B40" s="17">
        <v>189</v>
      </c>
      <c r="C40" s="15" t="str">
        <f>VLOOKUP(B40,'[1]LISTADO ATM'!$A$2:$B$922,2,0)</f>
        <v xml:space="preserve">ATM Comando Regional Cibao Central P.N. </v>
      </c>
      <c r="D40" s="29" t="s">
        <v>25</v>
      </c>
      <c r="E40" s="18">
        <v>3336060920</v>
      </c>
      <c r="F40" s="13" t="s">
        <v>27</v>
      </c>
    </row>
    <row r="41" spans="1:6" s="13" customFormat="1" ht="18" x14ac:dyDescent="0.25">
      <c r="A41" s="15" t="str">
        <f>VLOOKUP(B41,'[1]LISTADO ATM'!$A$2:$C$922,3,0)</f>
        <v>DISTRITO NACIONAL</v>
      </c>
      <c r="B41" s="17">
        <v>698</v>
      </c>
      <c r="C41" s="15" t="str">
        <f>VLOOKUP(B41,'[1]LISTADO ATM'!$A$2:$B$922,2,0)</f>
        <v>ATM Parador Bellamar</v>
      </c>
      <c r="D41" s="29" t="s">
        <v>25</v>
      </c>
      <c r="E41" s="18">
        <v>3336060668</v>
      </c>
    </row>
    <row r="42" spans="1:6" s="13" customFormat="1" ht="18" x14ac:dyDescent="0.25">
      <c r="A42" s="15" t="str">
        <f>VLOOKUP(B42,'[1]LISTADO ATM'!$A$2:$C$922,3,0)</f>
        <v>DISTRITO NACIONAL</v>
      </c>
      <c r="B42" s="17">
        <v>536</v>
      </c>
      <c r="C42" s="15" t="str">
        <f>VLOOKUP(B42,'[1]LISTADO ATM'!$A$2:$B$922,2,0)</f>
        <v xml:space="preserve">ATM Super Lama San Isidro </v>
      </c>
      <c r="D42" s="29" t="s">
        <v>25</v>
      </c>
      <c r="E42" s="18">
        <v>3336060384</v>
      </c>
    </row>
    <row r="43" spans="1:6" s="13" customFormat="1" ht="18" x14ac:dyDescent="0.25">
      <c r="A43" s="15" t="str">
        <f>VLOOKUP(B43,'[1]LISTADO ATM'!$A$2:$C$922,3,0)</f>
        <v>DISTRITO NACIONAL</v>
      </c>
      <c r="B43" s="17">
        <v>663</v>
      </c>
      <c r="C43" s="15" t="str">
        <f>VLOOKUP(B43,'[1]LISTADO ATM'!$A$2:$B$922,2,0)</f>
        <v>S/M Ole Ave. España</v>
      </c>
      <c r="D43" s="29" t="s">
        <v>25</v>
      </c>
      <c r="E43" s="18">
        <v>3336060117</v>
      </c>
    </row>
    <row r="44" spans="1:6" s="13" customFormat="1" ht="18" x14ac:dyDescent="0.25">
      <c r="A44" s="15" t="str">
        <f>VLOOKUP(B44,'[1]LISTADO ATM'!$A$2:$C$922,3,0)</f>
        <v>SUR</v>
      </c>
      <c r="B44" s="17">
        <v>48</v>
      </c>
      <c r="C44" s="15" t="str">
        <f>VLOOKUP(B44,'[1]LISTADO ATM'!$A$2:$B$922,2,0)</f>
        <v xml:space="preserve">ATM Autoservicio Neiba I </v>
      </c>
      <c r="D44" s="29" t="s">
        <v>25</v>
      </c>
      <c r="E44" s="18">
        <v>3336059946</v>
      </c>
      <c r="F44" s="13" t="s">
        <v>27</v>
      </c>
    </row>
    <row r="45" spans="1:6" s="13" customFormat="1" ht="18" x14ac:dyDescent="0.25">
      <c r="A45" s="15" t="str">
        <f>VLOOKUP(B45,'[1]LISTADO ATM'!$A$2:$C$922,3,0)</f>
        <v>DISTRITO NACIONAL</v>
      </c>
      <c r="B45" s="17">
        <v>169</v>
      </c>
      <c r="C45" s="15" t="str">
        <f>VLOOKUP(B45,'[1]LISTADO ATM'!$A$2:$B$922,2,0)</f>
        <v xml:space="preserve">ATM Oficina Caonabo </v>
      </c>
      <c r="D45" s="29" t="s">
        <v>25</v>
      </c>
      <c r="E45" s="18">
        <v>3336059929</v>
      </c>
    </row>
    <row r="46" spans="1:6" s="13" customFormat="1" ht="18" x14ac:dyDescent="0.25">
      <c r="A46" s="15" t="str">
        <f>VLOOKUP(B46,'[1]LISTADO ATM'!$A$2:$C$922,3,0)</f>
        <v>NORTE</v>
      </c>
      <c r="B46" s="17">
        <v>732</v>
      </c>
      <c r="C46" s="15" t="str">
        <f>VLOOKUP(B46,'[1]LISTADO ATM'!$A$2:$B$922,2,0)</f>
        <v xml:space="preserve">ATM Molino del Valle (Santiago) </v>
      </c>
      <c r="D46" s="29" t="s">
        <v>25</v>
      </c>
      <c r="E46" s="18">
        <v>3336059928</v>
      </c>
      <c r="F46" s="13" t="s">
        <v>27</v>
      </c>
    </row>
    <row r="47" spans="1:6" s="13" customFormat="1" ht="18" x14ac:dyDescent="0.25">
      <c r="A47" s="15" t="str">
        <f>VLOOKUP(B47,'[1]LISTADO ATM'!$A$2:$C$922,3,0)</f>
        <v>DISTRITO NACIONAL</v>
      </c>
      <c r="B47" s="17">
        <v>382</v>
      </c>
      <c r="C47" s="15" t="str">
        <f>VLOOKUP(B47,'[1]LISTADO ATM'!$A$2:$B$922,2,0)</f>
        <v>ATM Estación del Metro María Montés</v>
      </c>
      <c r="D47" s="29" t="s">
        <v>25</v>
      </c>
      <c r="E47" s="18">
        <v>3336059925</v>
      </c>
    </row>
    <row r="48" spans="1:6" s="13" customFormat="1" ht="18" x14ac:dyDescent="0.25">
      <c r="A48" s="15" t="str">
        <f>VLOOKUP(B48,'[1]LISTADO ATM'!$A$2:$C$922,3,0)</f>
        <v>NORTE</v>
      </c>
      <c r="B48" s="17">
        <v>862</v>
      </c>
      <c r="C48" s="15" t="str">
        <f>VLOOKUP(B48,'[1]LISTADO ATM'!$A$2:$B$922,2,0)</f>
        <v xml:space="preserve">ATM S/M Doble A (Sabaneta) </v>
      </c>
      <c r="D48" s="29" t="s">
        <v>25</v>
      </c>
      <c r="E48" s="18">
        <v>3336059921</v>
      </c>
      <c r="F48" s="13" t="s">
        <v>27</v>
      </c>
    </row>
    <row r="49" spans="1:6" s="13" customFormat="1" ht="18" x14ac:dyDescent="0.25">
      <c r="A49" s="15" t="str">
        <f>VLOOKUP(B49,'[1]LISTADO ATM'!$A$2:$C$922,3,0)</f>
        <v>NORTE</v>
      </c>
      <c r="B49" s="17">
        <v>990</v>
      </c>
      <c r="C49" s="15" t="str">
        <f>VLOOKUP(B49,'[1]LISTADO ATM'!$A$2:$B$922,2,0)</f>
        <v>ATM Autoservicio Oficina Bonao II</v>
      </c>
      <c r="D49" s="29" t="s">
        <v>25</v>
      </c>
      <c r="E49" s="18">
        <v>3336059920</v>
      </c>
      <c r="F49" s="13" t="s">
        <v>27</v>
      </c>
    </row>
    <row r="50" spans="1:6" s="13" customFormat="1" ht="18" x14ac:dyDescent="0.25">
      <c r="A50" s="15" t="str">
        <f>VLOOKUP(B50,'[1]LISTADO ATM'!$A$2:$C$922,3,0)</f>
        <v>NORTE</v>
      </c>
      <c r="B50" s="17">
        <v>53</v>
      </c>
      <c r="C50" s="15" t="str">
        <f>VLOOKUP(B50,'[1]LISTADO ATM'!$A$2:$B$922,2,0)</f>
        <v xml:space="preserve">ATM Oficina Constanza </v>
      </c>
      <c r="D50" s="29" t="s">
        <v>25</v>
      </c>
      <c r="E50" s="18">
        <v>3336059919</v>
      </c>
      <c r="F50" s="13" t="s">
        <v>27</v>
      </c>
    </row>
    <row r="51" spans="1:6" s="13" customFormat="1" ht="18" x14ac:dyDescent="0.25">
      <c r="A51" s="15" t="str">
        <f>VLOOKUP(B51,'[1]LISTADO ATM'!$A$2:$C$922,3,0)</f>
        <v>NORTE</v>
      </c>
      <c r="B51" s="17">
        <v>171</v>
      </c>
      <c r="C51" s="15" t="str">
        <f>VLOOKUP(B51,'[1]LISTADO ATM'!$A$2:$B$922,2,0)</f>
        <v xml:space="preserve">ATM Oficina Moca </v>
      </c>
      <c r="D51" s="29" t="s">
        <v>25</v>
      </c>
      <c r="E51" s="16">
        <v>3336059918</v>
      </c>
      <c r="F51" s="13" t="s">
        <v>27</v>
      </c>
    </row>
    <row r="52" spans="1:6" s="13" customFormat="1" ht="18" x14ac:dyDescent="0.25">
      <c r="A52" s="15" t="str">
        <f>VLOOKUP(B52,'[1]LISTADO ATM'!$A$2:$C$922,3,0)</f>
        <v>SUR</v>
      </c>
      <c r="B52" s="17">
        <v>873</v>
      </c>
      <c r="C52" s="15" t="str">
        <f>VLOOKUP(B52,'[1]LISTADO ATM'!$A$2:$B$922,2,0)</f>
        <v xml:space="preserve">ATM Centro de Caja San Cristóbal II </v>
      </c>
      <c r="D52" s="29" t="s">
        <v>25</v>
      </c>
      <c r="E52" s="16">
        <v>3336059916</v>
      </c>
    </row>
    <row r="53" spans="1:6" s="13" customFormat="1" ht="18" x14ac:dyDescent="0.25">
      <c r="A53" s="15" t="str">
        <f>VLOOKUP(B53,'[1]LISTADO ATM'!$A$2:$C$922,3,0)</f>
        <v>DISTRITO NACIONAL</v>
      </c>
      <c r="B53" s="17">
        <v>507</v>
      </c>
      <c r="C53" s="15" t="str">
        <f>VLOOKUP(B53,'[1]LISTADO ATM'!$A$2:$B$922,2,0)</f>
        <v>ATM Estación Sigma Boca Chica</v>
      </c>
      <c r="D53" s="29" t="s">
        <v>25</v>
      </c>
      <c r="E53" s="16">
        <v>3336059914</v>
      </c>
    </row>
    <row r="54" spans="1:6" s="13" customFormat="1" ht="18" x14ac:dyDescent="0.25">
      <c r="A54" s="15" t="str">
        <f>VLOOKUP(B54,'[1]LISTADO ATM'!$A$2:$C$922,3,0)</f>
        <v>DISTRITO NACIONAL</v>
      </c>
      <c r="B54" s="17">
        <v>875</v>
      </c>
      <c r="C54" s="15" t="str">
        <f>VLOOKUP(B54,'[1]LISTADO ATM'!$A$2:$B$922,2,0)</f>
        <v xml:space="preserve">ATM Texaco Aut. Duarte KM 14 1/2 (Los Alcarrizos) </v>
      </c>
      <c r="D54" s="29" t="s">
        <v>25</v>
      </c>
      <c r="E54" s="16">
        <v>3336059912</v>
      </c>
    </row>
    <row r="55" spans="1:6" s="13" customFormat="1" ht="18" x14ac:dyDescent="0.25">
      <c r="A55" s="15" t="str">
        <f>VLOOKUP(B55,'[1]LISTADO ATM'!$A$2:$C$922,3,0)</f>
        <v>NORTE</v>
      </c>
      <c r="B55" s="17">
        <v>288</v>
      </c>
      <c r="C55" s="15" t="str">
        <f>VLOOKUP(B55,'[1]LISTADO ATM'!$A$2:$B$922,2,0)</f>
        <v xml:space="preserve">ATM Oficina Camino Real II (Puerto Plata) </v>
      </c>
      <c r="D55" s="29" t="s">
        <v>25</v>
      </c>
      <c r="E55" s="16">
        <v>3336059903</v>
      </c>
      <c r="F55" s="13" t="s">
        <v>27</v>
      </c>
    </row>
    <row r="56" spans="1:6" s="13" customFormat="1" ht="18" x14ac:dyDescent="0.25">
      <c r="A56" s="15" t="str">
        <f>VLOOKUP(B56,'[1]LISTADO ATM'!$A$2:$C$922,3,0)</f>
        <v>NORTE</v>
      </c>
      <c r="B56" s="17">
        <v>632</v>
      </c>
      <c r="C56" s="15" t="str">
        <f>VLOOKUP(B56,'[1]LISTADO ATM'!$A$2:$B$922,2,0)</f>
        <v xml:space="preserve">ATM Autobanco Gurabo </v>
      </c>
      <c r="D56" s="29" t="s">
        <v>25</v>
      </c>
      <c r="E56" s="16">
        <v>3336059880</v>
      </c>
      <c r="F56" s="13" t="s">
        <v>27</v>
      </c>
    </row>
    <row r="57" spans="1:6" s="13" customFormat="1" ht="18" x14ac:dyDescent="0.25">
      <c r="A57" s="15" t="str">
        <f>VLOOKUP(B57,'[1]LISTADO ATM'!$A$2:$C$922,3,0)</f>
        <v>NORTE</v>
      </c>
      <c r="B57" s="17">
        <v>731</v>
      </c>
      <c r="C57" s="15" t="str">
        <f>VLOOKUP(B57,'[1]LISTADO ATM'!$A$2:$B$922,2,0)</f>
        <v xml:space="preserve">ATM UNP Villa González </v>
      </c>
      <c r="D57" s="29" t="s">
        <v>25</v>
      </c>
      <c r="E57" s="16">
        <v>3336059879</v>
      </c>
      <c r="F57" s="13" t="s">
        <v>27</v>
      </c>
    </row>
    <row r="58" spans="1:6" s="13" customFormat="1" ht="18" x14ac:dyDescent="0.25">
      <c r="A58" s="15" t="str">
        <f>VLOOKUP(B58,'[1]LISTADO ATM'!$A$2:$C$922,3,0)</f>
        <v>SUR</v>
      </c>
      <c r="B58" s="17">
        <v>342</v>
      </c>
      <c r="C58" s="15" t="str">
        <f>VLOOKUP(B58,'[1]LISTADO ATM'!$A$2:$B$922,2,0)</f>
        <v>ATM Oficina Obras Públicas Azua</v>
      </c>
      <c r="D58" s="29" t="s">
        <v>25</v>
      </c>
      <c r="E58" s="16">
        <v>3336059878</v>
      </c>
      <c r="F58" s="13" t="s">
        <v>27</v>
      </c>
    </row>
    <row r="59" spans="1:6" s="13" customFormat="1" ht="18" x14ac:dyDescent="0.25">
      <c r="A59" s="15" t="str">
        <f>VLOOKUP(B59,'[1]LISTADO ATM'!$A$2:$C$922,3,0)</f>
        <v>SUR</v>
      </c>
      <c r="B59" s="17">
        <v>984</v>
      </c>
      <c r="C59" s="15" t="str">
        <f>VLOOKUP(B59,'[1]LISTADO ATM'!$A$2:$B$922,2,0)</f>
        <v xml:space="preserve">ATM Oficina Neiba II </v>
      </c>
      <c r="D59" s="29" t="s">
        <v>25</v>
      </c>
      <c r="E59" s="16">
        <v>3336059874</v>
      </c>
      <c r="F59" s="13" t="s">
        <v>27</v>
      </c>
    </row>
    <row r="60" spans="1:6" s="13" customFormat="1" ht="18" x14ac:dyDescent="0.25">
      <c r="A60" s="15" t="str">
        <f>VLOOKUP(B60,'[1]LISTADO ATM'!$A$2:$C$922,3,0)</f>
        <v>SUR</v>
      </c>
      <c r="B60" s="17">
        <v>592</v>
      </c>
      <c r="C60" s="15" t="str">
        <f>VLOOKUP(B60,'[1]LISTADO ATM'!$A$2:$B$922,2,0)</f>
        <v xml:space="preserve">ATM Centro de Caja San Cristóbal I </v>
      </c>
      <c r="D60" s="29" t="s">
        <v>25</v>
      </c>
      <c r="E60" s="16">
        <v>3336059837</v>
      </c>
    </row>
    <row r="61" spans="1:6" s="13" customFormat="1" ht="20.25" customHeight="1" x14ac:dyDescent="0.25">
      <c r="A61" s="15" t="str">
        <f>VLOOKUP(B61,'[1]LISTADO ATM'!$A$2:$C$922,3,0)</f>
        <v>DISTRITO NACIONAL</v>
      </c>
      <c r="B61" s="17">
        <v>566</v>
      </c>
      <c r="C61" s="15" t="str">
        <f>VLOOKUP(B61,'[1]LISTADO ATM'!$A$2:$B$922,2,0)</f>
        <v xml:space="preserve">ATM Hiper Olé Aut. Duarte </v>
      </c>
      <c r="D61" s="29" t="s">
        <v>25</v>
      </c>
      <c r="E61" s="18">
        <v>3336059817</v>
      </c>
    </row>
    <row r="62" spans="1:6" s="13" customFormat="1" ht="20.25" customHeight="1" x14ac:dyDescent="0.25">
      <c r="A62" s="15" t="str">
        <f>VLOOKUP(B62,'[1]LISTADO ATM'!$A$2:$C$922,3,0)</f>
        <v>DISTRITO NACIONAL</v>
      </c>
      <c r="B62" s="17">
        <v>642</v>
      </c>
      <c r="C62" s="15" t="str">
        <f>VLOOKUP(B62,'[1]LISTADO ATM'!$A$2:$B$922,2,0)</f>
        <v xml:space="preserve">ATM OMSA Sto. Dgo. </v>
      </c>
      <c r="D62" s="29" t="s">
        <v>25</v>
      </c>
      <c r="E62" s="18">
        <v>3336059819</v>
      </c>
    </row>
    <row r="63" spans="1:6" s="13" customFormat="1" ht="20.25" customHeight="1" x14ac:dyDescent="0.25">
      <c r="A63" s="15" t="str">
        <f>VLOOKUP(B63,'[1]LISTADO ATM'!$A$2:$C$922,3,0)</f>
        <v>NORTE</v>
      </c>
      <c r="B63" s="17">
        <v>88</v>
      </c>
      <c r="C63" s="15" t="str">
        <f>VLOOKUP(B63,'[1]LISTADO ATM'!$A$2:$B$922,2,0)</f>
        <v xml:space="preserve">ATM S/M La Fuente (Santiago) </v>
      </c>
      <c r="D63" s="29" t="s">
        <v>25</v>
      </c>
      <c r="E63" s="18">
        <v>3336059932</v>
      </c>
      <c r="F63" s="13" t="s">
        <v>27</v>
      </c>
    </row>
    <row r="64" spans="1:6" s="13" customFormat="1" ht="20.25" customHeight="1" x14ac:dyDescent="0.25">
      <c r="A64" s="15" t="str">
        <f>VLOOKUP(B64,'[1]LISTADO ATM'!$A$2:$C$922,3,0)</f>
        <v>NORTE</v>
      </c>
      <c r="B64" s="17">
        <v>93</v>
      </c>
      <c r="C64" s="15" t="str">
        <f>VLOOKUP(B64,'[1]LISTADO ATM'!$A$2:$B$922,2,0)</f>
        <v xml:space="preserve">ATM Oficina Cotuí </v>
      </c>
      <c r="D64" s="29" t="s">
        <v>25</v>
      </c>
      <c r="E64" s="18">
        <v>3336059933</v>
      </c>
      <c r="F64" s="13" t="s">
        <v>27</v>
      </c>
    </row>
    <row r="65" spans="1:6" s="13" customFormat="1" ht="20.25" customHeight="1" x14ac:dyDescent="0.25">
      <c r="A65" s="15" t="str">
        <f>VLOOKUP(B65,'[1]LISTADO ATM'!$A$2:$C$922,3,0)</f>
        <v>DISTRITO NACIONAL</v>
      </c>
      <c r="B65" s="17">
        <v>930</v>
      </c>
      <c r="C65" s="15" t="str">
        <f>VLOOKUP(B65,'[1]LISTADO ATM'!$A$2:$B$922,2,0)</f>
        <v>ATM Oficina Plaza Spring Center</v>
      </c>
      <c r="D65" s="29" t="s">
        <v>25</v>
      </c>
      <c r="E65" s="18">
        <v>3336059796</v>
      </c>
      <c r="F65" s="13" t="s">
        <v>27</v>
      </c>
    </row>
    <row r="66" spans="1:6" s="13" customFormat="1" ht="20.25" customHeight="1" x14ac:dyDescent="0.25">
      <c r="A66" s="15" t="str">
        <f>VLOOKUP(B66,'[1]LISTADO ATM'!$A$2:$C$922,3,0)</f>
        <v>NORTE</v>
      </c>
      <c r="B66" s="17">
        <v>256</v>
      </c>
      <c r="C66" s="15" t="str">
        <f>VLOOKUP(B66,'[1]LISTADO ATM'!$A$2:$B$922,2,0)</f>
        <v xml:space="preserve">ATM Oficina Licey Al Medio </v>
      </c>
      <c r="D66" s="29" t="s">
        <v>25</v>
      </c>
      <c r="E66" s="18">
        <v>3336059813</v>
      </c>
      <c r="F66" s="13" t="s">
        <v>27</v>
      </c>
    </row>
    <row r="67" spans="1:6" s="13" customFormat="1" ht="20.25" customHeight="1" x14ac:dyDescent="0.25">
      <c r="A67" s="15" t="str">
        <f>VLOOKUP(B67,'[1]LISTADO ATM'!$A$2:$C$922,3,0)</f>
        <v>ESTE</v>
      </c>
      <c r="B67" s="17">
        <v>117</v>
      </c>
      <c r="C67" s="15" t="str">
        <f>VLOOKUP(B67,'[1]LISTADO ATM'!$A$2:$B$922,2,0)</f>
        <v xml:space="preserve">ATM Oficina El Seybo </v>
      </c>
      <c r="D67" s="29" t="s">
        <v>25</v>
      </c>
      <c r="E67" s="16">
        <v>3336061295</v>
      </c>
      <c r="F67" s="13" t="s">
        <v>27</v>
      </c>
    </row>
    <row r="68" spans="1:6" s="13" customFormat="1" ht="20.25" customHeight="1" x14ac:dyDescent="0.25">
      <c r="A68" s="15" t="str">
        <f>VLOOKUP(B68,'[1]LISTADO ATM'!$A$2:$C$922,3,0)</f>
        <v>DISTRITO NACIONAL</v>
      </c>
      <c r="B68" s="17">
        <v>904</v>
      </c>
      <c r="C68" s="15" t="str">
        <f>VLOOKUP(B68,'[1]LISTADO ATM'!$A$2:$B$922,2,0)</f>
        <v xml:space="preserve">ATM Oficina Multicentro La Sirena Churchill </v>
      </c>
      <c r="D68" s="29" t="s">
        <v>25</v>
      </c>
      <c r="E68" s="18">
        <v>3336060937</v>
      </c>
    </row>
    <row r="69" spans="1:6" s="13" customFormat="1" ht="20.25" customHeight="1" x14ac:dyDescent="0.25">
      <c r="A69" s="15" t="str">
        <f>VLOOKUP(B69,'[1]LISTADO ATM'!$A$2:$C$922,3,0)</f>
        <v>DISTRITO NACIONAL</v>
      </c>
      <c r="B69" s="17">
        <v>300</v>
      </c>
      <c r="C69" s="15" t="str">
        <f>VLOOKUP(B69,'[1]LISTADO ATM'!$A$2:$B$922,2,0)</f>
        <v xml:space="preserve">ATM S/M Aprezio Los Guaricanos </v>
      </c>
      <c r="D69" s="29" t="s">
        <v>25</v>
      </c>
      <c r="E69" s="18">
        <v>3336060916</v>
      </c>
    </row>
    <row r="70" spans="1:6" s="13" customFormat="1" ht="20.25" customHeight="1" x14ac:dyDescent="0.25">
      <c r="A70" s="15" t="str">
        <f>VLOOKUP(B70,'[1]LISTADO ATM'!$A$2:$C$922,3,0)</f>
        <v>NORTE</v>
      </c>
      <c r="B70" s="17">
        <v>603</v>
      </c>
      <c r="C70" s="15" t="str">
        <f>VLOOKUP(B70,'[1]LISTADO ATM'!$A$2:$B$922,2,0)</f>
        <v xml:space="preserve">ATM Zona Franca (Santiago) II </v>
      </c>
      <c r="D70" s="29" t="s">
        <v>25</v>
      </c>
      <c r="E70" s="16">
        <v>3336060554</v>
      </c>
      <c r="F70" s="13" t="s">
        <v>27</v>
      </c>
    </row>
    <row r="71" spans="1:6" s="13" customFormat="1" ht="20.25" customHeight="1" x14ac:dyDescent="0.25">
      <c r="A71" s="15" t="str">
        <f>VLOOKUP(B71,'[1]LISTADO ATM'!$A$2:$C$922,3,0)</f>
        <v>ESTE</v>
      </c>
      <c r="B71" s="17">
        <v>16</v>
      </c>
      <c r="C71" s="15" t="str">
        <f>VLOOKUP(B71,'[1]LISTADO ATM'!$A$2:$B$922,2,0)</f>
        <v>ATM Estación Texaco Sabana de la Mar</v>
      </c>
      <c r="D71" s="29" t="s">
        <v>25</v>
      </c>
      <c r="E71" s="18">
        <v>3336059988</v>
      </c>
    </row>
    <row r="72" spans="1:6" s="13" customFormat="1" ht="20.25" customHeight="1" x14ac:dyDescent="0.25">
      <c r="A72" s="15" t="str">
        <f>VLOOKUP(B72,'[1]LISTADO ATM'!$A$2:$C$922,3,0)</f>
        <v>DISTRITO NACIONAL</v>
      </c>
      <c r="B72" s="17">
        <v>139</v>
      </c>
      <c r="C72" s="15" t="str">
        <f>VLOOKUP(B72,'[1]LISTADO ATM'!$A$2:$B$922,2,0)</f>
        <v xml:space="preserve">ATM Oficina Plaza Lama Zona Oriental I </v>
      </c>
      <c r="D72" s="29" t="s">
        <v>25</v>
      </c>
      <c r="E72" s="16">
        <v>3336059926</v>
      </c>
    </row>
    <row r="73" spans="1:6" s="13" customFormat="1" ht="20.25" customHeight="1" x14ac:dyDescent="0.25">
      <c r="A73" s="15" t="str">
        <f>VLOOKUP(B73,'[1]LISTADO ATM'!$A$2:$C$922,3,0)</f>
        <v>DISTRITO NACIONAL</v>
      </c>
      <c r="B73" s="17">
        <v>541</v>
      </c>
      <c r="C73" s="15" t="str">
        <f>VLOOKUP(B73,'[1]LISTADO ATM'!$A$2:$B$922,2,0)</f>
        <v xml:space="preserve">ATM Oficina Sambil II </v>
      </c>
      <c r="D73" s="29" t="s">
        <v>25</v>
      </c>
      <c r="E73" s="18">
        <v>3336059911</v>
      </c>
    </row>
    <row r="74" spans="1:6" s="13" customFormat="1" ht="20.25" customHeight="1" x14ac:dyDescent="0.25">
      <c r="A74" s="15" t="str">
        <f>VLOOKUP(B74,'[1]LISTADO ATM'!$A$2:$C$922,3,0)</f>
        <v>NORTE</v>
      </c>
      <c r="B74" s="17">
        <v>396</v>
      </c>
      <c r="C74" s="15" t="str">
        <f>VLOOKUP(B74,'[1]LISTADO ATM'!$A$2:$B$922,2,0)</f>
        <v xml:space="preserve">ATM Oficina Plaza Ulloa (La Fuente) </v>
      </c>
      <c r="D74" s="29" t="s">
        <v>25</v>
      </c>
      <c r="E74" s="16">
        <v>3336059909</v>
      </c>
      <c r="F74" s="13" t="s">
        <v>27</v>
      </c>
    </row>
    <row r="75" spans="1:6" s="13" customFormat="1" ht="20.25" customHeight="1" x14ac:dyDescent="0.25">
      <c r="A75" s="15" t="str">
        <f>VLOOKUP(B75,'[1]LISTADO ATM'!$A$2:$C$922,3,0)</f>
        <v>ESTE</v>
      </c>
      <c r="B75" s="17">
        <v>211</v>
      </c>
      <c r="C75" s="15" t="str">
        <f>VLOOKUP(B75,'[1]LISTADO ATM'!$A$2:$B$922,2,0)</f>
        <v xml:space="preserve">ATM Oficina La Romana I </v>
      </c>
      <c r="D75" s="29" t="s">
        <v>25</v>
      </c>
      <c r="E75" s="16">
        <v>3336059859</v>
      </c>
      <c r="F75" s="13" t="s">
        <v>27</v>
      </c>
    </row>
    <row r="76" spans="1:6" s="13" customFormat="1" ht="20.25" customHeight="1" x14ac:dyDescent="0.25">
      <c r="A76" s="15" t="str">
        <f>VLOOKUP(B76,'[1]LISTADO ATM'!$A$2:$C$922,3,0)</f>
        <v>DISTRITO NACIONAL</v>
      </c>
      <c r="B76" s="17">
        <v>527</v>
      </c>
      <c r="C76" s="15" t="str">
        <f>VLOOKUP(B76,'[1]LISTADO ATM'!$A$2:$B$922,2,0)</f>
        <v>ATM Oficina Zona Oriental II</v>
      </c>
      <c r="D76" s="29" t="s">
        <v>25</v>
      </c>
      <c r="E76" s="16">
        <v>3336059872</v>
      </c>
      <c r="F76" s="13" t="s">
        <v>27</v>
      </c>
    </row>
    <row r="77" spans="1:6" s="13" customFormat="1" ht="20.25" customHeight="1" x14ac:dyDescent="0.25">
      <c r="A77" s="15" t="str">
        <f>VLOOKUP(B77,'[1]LISTADO ATM'!$A$2:$C$922,3,0)</f>
        <v>SUR</v>
      </c>
      <c r="B77" s="17">
        <v>103</v>
      </c>
      <c r="C77" s="15" t="str">
        <f>VLOOKUP(B77,'[1]LISTADO ATM'!$A$2:$B$922,2,0)</f>
        <v xml:space="preserve">ATM Oficina Las Matas de Farfán </v>
      </c>
      <c r="D77" s="29" t="s">
        <v>25</v>
      </c>
      <c r="E77" s="18">
        <v>3336059966</v>
      </c>
      <c r="F77" s="13" t="s">
        <v>27</v>
      </c>
    </row>
    <row r="78" spans="1:6" s="13" customFormat="1" ht="20.25" customHeight="1" x14ac:dyDescent="0.25">
      <c r="A78" s="15" t="str">
        <f>VLOOKUP(B78,'[1]LISTADO ATM'!$A$2:$C$922,3,0)</f>
        <v>NORTE</v>
      </c>
      <c r="B78" s="17">
        <v>703</v>
      </c>
      <c r="C78" s="15" t="str">
        <f>VLOOKUP(B78,'[1]LISTADO ATM'!$A$2:$B$922,2,0)</f>
        <v xml:space="preserve">ATM Oficina El Mamey Los Hidalgos </v>
      </c>
      <c r="D78" s="29" t="s">
        <v>25</v>
      </c>
      <c r="E78" s="16">
        <v>3336061119</v>
      </c>
      <c r="F78" s="13" t="s">
        <v>27</v>
      </c>
    </row>
    <row r="79" spans="1:6" s="13" customFormat="1" ht="20.25" customHeight="1" x14ac:dyDescent="0.25">
      <c r="A79" s="15" t="str">
        <f>VLOOKUP(B79,'[1]LISTADO ATM'!$A$2:$C$922,3,0)</f>
        <v>NORTE</v>
      </c>
      <c r="B79" s="17">
        <v>756</v>
      </c>
      <c r="C79" s="15" t="str">
        <f>VLOOKUP(B79,'[1]LISTADO ATM'!$A$2:$B$922,2,0)</f>
        <v xml:space="preserve">ATM UNP Villa La Mata (Cotuí) </v>
      </c>
      <c r="D79" s="29" t="s">
        <v>25</v>
      </c>
      <c r="E79" s="16">
        <v>3336060991</v>
      </c>
    </row>
    <row r="80" spans="1:6" s="13" customFormat="1" ht="20.25" customHeight="1" x14ac:dyDescent="0.25">
      <c r="A80" s="15" t="str">
        <f>VLOOKUP(B80,'[1]LISTADO ATM'!$A$2:$C$922,3,0)</f>
        <v>DISTRITO NACIONAL</v>
      </c>
      <c r="B80" s="17">
        <v>696</v>
      </c>
      <c r="C80" s="15" t="str">
        <f>VLOOKUP(B80,'[1]LISTADO ATM'!$A$2:$B$922,2,0)</f>
        <v>ATM Olé Jacobo Majluta</v>
      </c>
      <c r="D80" s="29" t="s">
        <v>25</v>
      </c>
      <c r="E80" s="16">
        <v>3336060969</v>
      </c>
    </row>
    <row r="81" spans="1:6" s="13" customFormat="1" ht="20.25" customHeight="1" x14ac:dyDescent="0.25">
      <c r="A81" s="15" t="str">
        <f>VLOOKUP(B81,'[1]LISTADO ATM'!$A$2:$C$922,3,0)</f>
        <v>DISTRITO NACIONAL</v>
      </c>
      <c r="B81" s="17">
        <v>160</v>
      </c>
      <c r="C81" s="15" t="str">
        <f>VLOOKUP(B81,'[1]LISTADO ATM'!$A$2:$B$922,2,0)</f>
        <v xml:space="preserve">ATM Oficina Herrera </v>
      </c>
      <c r="D81" s="29" t="s">
        <v>25</v>
      </c>
      <c r="E81" s="16">
        <v>3336059833</v>
      </c>
      <c r="F81" s="13" t="s">
        <v>27</v>
      </c>
    </row>
    <row r="82" spans="1:6" s="13" customFormat="1" ht="20.25" customHeight="1" x14ac:dyDescent="0.25">
      <c r="A82" s="15" t="str">
        <f>VLOOKUP(B82,'[1]LISTADO ATM'!$A$2:$C$922,3,0)</f>
        <v>SUR</v>
      </c>
      <c r="B82" s="17">
        <v>871</v>
      </c>
      <c r="C82" s="15" t="str">
        <f>VLOOKUP(B82,'[1]LISTADO ATM'!$A$2:$B$922,2,0)</f>
        <v>ATM Plaza Cultural San Juan</v>
      </c>
      <c r="D82" s="29" t="s">
        <v>25</v>
      </c>
      <c r="E82" s="16">
        <v>3336059794</v>
      </c>
      <c r="F82" s="13" t="s">
        <v>27</v>
      </c>
    </row>
    <row r="83" spans="1:6" s="13" customFormat="1" ht="20.25" customHeight="1" x14ac:dyDescent="0.25">
      <c r="A83" s="15" t="str">
        <f>VLOOKUP(B83,'[1]LISTADO ATM'!$A$2:$C$922,3,0)</f>
        <v>DISTRITO NACIONAL</v>
      </c>
      <c r="B83" s="17">
        <v>786</v>
      </c>
      <c r="C83" s="15" t="str">
        <f>VLOOKUP(B83,'[1]LISTADO ATM'!$A$2:$B$922,2,0)</f>
        <v xml:space="preserve">ATM Oficina Agora Mall II </v>
      </c>
      <c r="D83" s="29" t="s">
        <v>25</v>
      </c>
      <c r="E83" s="16">
        <v>3336059793</v>
      </c>
    </row>
    <row r="84" spans="1:6" s="13" customFormat="1" ht="20.25" customHeight="1" x14ac:dyDescent="0.25">
      <c r="A84" s="15" t="str">
        <f>VLOOKUP(B84,'[1]LISTADO ATM'!$A$2:$C$922,3,0)</f>
        <v>DISTRITO NACIONAL</v>
      </c>
      <c r="B84" s="17">
        <v>655</v>
      </c>
      <c r="C84" s="15" t="str">
        <f>VLOOKUP(B84,'[1]LISTADO ATM'!$A$2:$B$922,2,0)</f>
        <v>ATM Farmacia Sandra</v>
      </c>
      <c r="D84" s="29" t="s">
        <v>25</v>
      </c>
      <c r="E84" s="16">
        <v>3336059779</v>
      </c>
    </row>
    <row r="85" spans="1:6" s="13" customFormat="1" ht="20.25" customHeight="1" x14ac:dyDescent="0.25">
      <c r="A85" s="15" t="str">
        <f>VLOOKUP(B85,'[1]LISTADO ATM'!$A$2:$C$922,3,0)</f>
        <v>ESTE</v>
      </c>
      <c r="B85" s="17">
        <v>159</v>
      </c>
      <c r="C85" s="15" t="str">
        <f>VLOOKUP(B85,'[1]LISTADO ATM'!$A$2:$B$922,2,0)</f>
        <v xml:space="preserve">ATM Hotel Dreams Bayahibe I </v>
      </c>
      <c r="D85" s="29" t="s">
        <v>25</v>
      </c>
      <c r="E85" s="16">
        <v>3336059789</v>
      </c>
      <c r="F85" s="13" t="s">
        <v>27</v>
      </c>
    </row>
    <row r="86" spans="1:6" s="13" customFormat="1" ht="20.25" customHeight="1" x14ac:dyDescent="0.25">
      <c r="A86" s="15" t="str">
        <f>VLOOKUP(B86,'[1]LISTADO ATM'!$A$2:$C$922,3,0)</f>
        <v>ESTE</v>
      </c>
      <c r="B86" s="17">
        <v>842</v>
      </c>
      <c r="C86" s="15" t="str">
        <f>VLOOKUP(B86,'[1]LISTADO ATM'!$A$2:$B$922,2,0)</f>
        <v xml:space="preserve">ATM Plaza Orense II (La Romana) </v>
      </c>
      <c r="D86" s="29" t="s">
        <v>25</v>
      </c>
      <c r="E86" s="16">
        <v>3336059754</v>
      </c>
      <c r="F86" s="13" t="s">
        <v>27</v>
      </c>
    </row>
    <row r="87" spans="1:6" s="13" customFormat="1" ht="20.25" customHeight="1" x14ac:dyDescent="0.25">
      <c r="A87" s="15" t="str">
        <f>VLOOKUP(B87,'[1]LISTADO ATM'!$A$2:$C$922,3,0)</f>
        <v>SUR</v>
      </c>
      <c r="B87" s="17">
        <v>6</v>
      </c>
      <c r="C87" s="15" t="str">
        <f>VLOOKUP(B87,'[1]LISTADO ATM'!$A$2:$B$922,2,0)</f>
        <v xml:space="preserve">ATM Plaza WAO San Juan </v>
      </c>
      <c r="D87" s="29" t="s">
        <v>25</v>
      </c>
      <c r="E87" s="16">
        <v>3336059741</v>
      </c>
    </row>
    <row r="88" spans="1:6" s="13" customFormat="1" ht="20.25" customHeight="1" x14ac:dyDescent="0.25">
      <c r="A88" s="15" t="str">
        <f>VLOOKUP(B88,'[1]LISTADO ATM'!$A$2:$C$922,3,0)</f>
        <v>DISTRITO NACIONAL</v>
      </c>
      <c r="B88" s="17">
        <v>227</v>
      </c>
      <c r="C88" s="15" t="str">
        <f>VLOOKUP(B88,'[1]LISTADO ATM'!$A$2:$B$922,2,0)</f>
        <v xml:space="preserve">ATM S/M Bravo Av. Enriquillo </v>
      </c>
      <c r="D88" s="29" t="s">
        <v>25</v>
      </c>
      <c r="E88" s="16">
        <v>3336059717</v>
      </c>
    </row>
    <row r="89" spans="1:6" s="13" customFormat="1" ht="20.25" customHeight="1" x14ac:dyDescent="0.25">
      <c r="A89" s="15" t="str">
        <f>VLOOKUP(B89,'[1]LISTADO ATM'!$A$2:$C$922,3,0)</f>
        <v>ESTE</v>
      </c>
      <c r="B89" s="17">
        <v>945</v>
      </c>
      <c r="C89" s="15" t="str">
        <f>VLOOKUP(B89,'[1]LISTADO ATM'!$A$2:$B$922,2,0)</f>
        <v xml:space="preserve">ATM UNP El Valle (Hato Mayor) </v>
      </c>
      <c r="D89" s="29" t="s">
        <v>25</v>
      </c>
      <c r="E89" s="16">
        <v>3336059712</v>
      </c>
      <c r="F89" s="13" t="s">
        <v>27</v>
      </c>
    </row>
    <row r="90" spans="1:6" s="13" customFormat="1" ht="20.25" customHeight="1" x14ac:dyDescent="0.25">
      <c r="A90" s="15" t="str">
        <f>VLOOKUP(B90,'[1]LISTADO ATM'!$A$2:$C$922,3,0)</f>
        <v>DISTRITO NACIONAL</v>
      </c>
      <c r="B90" s="17">
        <v>406</v>
      </c>
      <c r="C90" s="15" t="str">
        <f>VLOOKUP(B90,'[1]LISTADO ATM'!$A$2:$B$922,2,0)</f>
        <v xml:space="preserve">ATM UNP Plaza Lama Máximo Gómez </v>
      </c>
      <c r="D90" s="29" t="s">
        <v>25</v>
      </c>
      <c r="E90" s="16">
        <v>3336059213</v>
      </c>
    </row>
    <row r="91" spans="1:6" s="13" customFormat="1" ht="20.25" customHeight="1" x14ac:dyDescent="0.25">
      <c r="A91" s="15" t="str">
        <f>VLOOKUP(B91,'[1]LISTADO ATM'!$A$2:$C$922,3,0)</f>
        <v>NORTE</v>
      </c>
      <c r="B91" s="17">
        <v>604</v>
      </c>
      <c r="C91" s="15" t="str">
        <f>VLOOKUP(B91,'[1]LISTADO ATM'!$A$2:$B$922,2,0)</f>
        <v xml:space="preserve">ATM Oficina Estancia Nueva (Moca) </v>
      </c>
      <c r="D91" s="29" t="s">
        <v>25</v>
      </c>
      <c r="E91" s="16">
        <v>3336059659</v>
      </c>
      <c r="F91" s="13" t="s">
        <v>27</v>
      </c>
    </row>
    <row r="92" spans="1:6" s="13" customFormat="1" ht="20.25" customHeight="1" x14ac:dyDescent="0.25">
      <c r="A92" s="15" t="str">
        <f>VLOOKUP(B92,'[1]LISTADO ATM'!$A$2:$C$922,3,0)</f>
        <v>NORTE</v>
      </c>
      <c r="B92" s="17">
        <v>728</v>
      </c>
      <c r="C92" s="15" t="str">
        <f>VLOOKUP(B92,'[1]LISTADO ATM'!$A$2:$B$922,2,0)</f>
        <v xml:space="preserve">ATM UNP La Vega Oficina Regional Norcentral </v>
      </c>
      <c r="D92" s="29" t="s">
        <v>25</v>
      </c>
      <c r="E92" s="16">
        <v>3336061337</v>
      </c>
      <c r="F92" s="13" t="s">
        <v>27</v>
      </c>
    </row>
    <row r="93" spans="1:6" s="13" customFormat="1" ht="20.25" customHeight="1" x14ac:dyDescent="0.25">
      <c r="A93" s="15" t="str">
        <f>VLOOKUP(B93,'[1]LISTADO ATM'!$A$2:$C$922,3,0)</f>
        <v>NORTE</v>
      </c>
      <c r="B93" s="17">
        <v>633</v>
      </c>
      <c r="C93" s="15" t="str">
        <f>VLOOKUP(B93,'[1]LISTADO ATM'!$A$2:$B$922,2,0)</f>
        <v xml:space="preserve">ATM Autobanco Las Colinas </v>
      </c>
      <c r="D93" s="29" t="s">
        <v>25</v>
      </c>
      <c r="E93" s="16">
        <v>3336059574</v>
      </c>
      <c r="F93" s="13" t="s">
        <v>27</v>
      </c>
    </row>
    <row r="94" spans="1:6" s="13" customFormat="1" ht="20.25" customHeight="1" x14ac:dyDescent="0.25">
      <c r="A94" s="15" t="str">
        <f>VLOOKUP(B94,'[1]LISTADO ATM'!$A$2:$C$922,3,0)</f>
        <v>ESTE</v>
      </c>
      <c r="B94" s="17">
        <v>386</v>
      </c>
      <c r="C94" s="15" t="str">
        <f>VLOOKUP(B94,'[1]LISTADO ATM'!$A$2:$B$922,2,0)</f>
        <v xml:space="preserve">ATM Plaza Verón II </v>
      </c>
      <c r="D94" s="29" t="s">
        <v>25</v>
      </c>
      <c r="E94" s="16">
        <v>3336059856</v>
      </c>
      <c r="F94" s="13" t="s">
        <v>27</v>
      </c>
    </row>
    <row r="95" spans="1:6" s="13" customFormat="1" ht="20.25" customHeight="1" x14ac:dyDescent="0.25">
      <c r="A95" s="15" t="str">
        <f>VLOOKUP(B95,'[1]LISTADO ATM'!$A$2:$C$922,3,0)</f>
        <v>NORTE</v>
      </c>
      <c r="B95" s="17">
        <v>157</v>
      </c>
      <c r="C95" s="15" t="str">
        <f>VLOOKUP(B95,'[1]LISTADO ATM'!$A$2:$B$922,2,0)</f>
        <v xml:space="preserve">ATM Oficina Samaná </v>
      </c>
      <c r="D95" s="29" t="s">
        <v>25</v>
      </c>
      <c r="E95" s="16">
        <v>3336059941</v>
      </c>
      <c r="F95" s="13" t="s">
        <v>27</v>
      </c>
    </row>
    <row r="96" spans="1:6" s="13" customFormat="1" ht="20.25" customHeight="1" x14ac:dyDescent="0.25">
      <c r="A96" s="15" t="str">
        <f>VLOOKUP(B96,'[1]LISTADO ATM'!$A$2:$C$922,3,0)</f>
        <v>SUR</v>
      </c>
      <c r="B96" s="17">
        <v>885</v>
      </c>
      <c r="C96" s="15" t="str">
        <f>VLOOKUP(B96,'[1]LISTADO ATM'!$A$2:$B$922,2,0)</f>
        <v xml:space="preserve">ATM UNP Rancho Arriba </v>
      </c>
      <c r="D96" s="29" t="s">
        <v>25</v>
      </c>
      <c r="E96" s="16">
        <v>3336059832</v>
      </c>
      <c r="F96" s="13" t="s">
        <v>27</v>
      </c>
    </row>
    <row r="97" spans="1:6" s="13" customFormat="1" ht="20.25" customHeight="1" x14ac:dyDescent="0.25">
      <c r="A97" s="15" t="str">
        <f>VLOOKUP(B97,'[1]LISTADO ATM'!$A$2:$C$922,3,0)</f>
        <v>DISTRITO NACIONAL</v>
      </c>
      <c r="B97" s="17">
        <v>325</v>
      </c>
      <c r="C97" s="15" t="str">
        <f>VLOOKUP(B97,'[1]LISTADO ATM'!$A$2:$B$922,2,0)</f>
        <v>ATM Casa Edwin</v>
      </c>
      <c r="D97" s="29" t="s">
        <v>25</v>
      </c>
      <c r="E97" s="80">
        <v>3336061103</v>
      </c>
    </row>
    <row r="98" spans="1:6" s="13" customFormat="1" ht="20.25" customHeight="1" x14ac:dyDescent="0.25">
      <c r="A98" s="15" t="str">
        <f>VLOOKUP(B98,'[1]LISTADO ATM'!$A$2:$C$922,3,0)</f>
        <v>DISTRITO NACIONAL</v>
      </c>
      <c r="B98" s="17">
        <v>908</v>
      </c>
      <c r="C98" s="15" t="str">
        <f>VLOOKUP(B98,'[1]LISTADO ATM'!$A$2:$B$922,2,0)</f>
        <v xml:space="preserve">ATM Oficina Plaza Botánika </v>
      </c>
      <c r="D98" s="29" t="s">
        <v>25</v>
      </c>
      <c r="E98" s="16">
        <v>3336059835</v>
      </c>
    </row>
    <row r="99" spans="1:6" s="13" customFormat="1" ht="20.25" customHeight="1" x14ac:dyDescent="0.25">
      <c r="A99" s="15" t="str">
        <f>VLOOKUP(B99,'[1]LISTADO ATM'!$A$2:$C$922,3,0)</f>
        <v>DISTRITO NACIONAL</v>
      </c>
      <c r="B99" s="17">
        <v>561</v>
      </c>
      <c r="C99" s="15" t="str">
        <f>VLOOKUP(B99,'[1]LISTADO ATM'!$A$2:$B$922,2,0)</f>
        <v xml:space="preserve">ATM Comando Regional P.N. S.D. Este </v>
      </c>
      <c r="D99" s="29" t="s">
        <v>25</v>
      </c>
      <c r="E99" s="16">
        <v>3336059917</v>
      </c>
    </row>
    <row r="100" spans="1:6" s="13" customFormat="1" ht="20.25" customHeight="1" x14ac:dyDescent="0.25">
      <c r="A100" s="15" t="str">
        <f>VLOOKUP(B100,'[1]LISTADO ATM'!$A$2:$C$922,3,0)</f>
        <v>SUR</v>
      </c>
      <c r="B100" s="17">
        <v>537</v>
      </c>
      <c r="C100" s="15" t="str">
        <f>VLOOKUP(B100,'[1]LISTADO ATM'!$A$2:$B$922,2,0)</f>
        <v xml:space="preserve">ATM Estación Texaco Enriquillo (Barahona) </v>
      </c>
      <c r="D100" s="29" t="s">
        <v>25</v>
      </c>
      <c r="E100" s="16">
        <v>3336059915</v>
      </c>
      <c r="F100" s="13" t="s">
        <v>27</v>
      </c>
    </row>
    <row r="101" spans="1:6" s="13" customFormat="1" ht="20.25" customHeight="1" x14ac:dyDescent="0.25">
      <c r="A101" s="15" t="str">
        <f>VLOOKUP(B101,'[1]LISTADO ATM'!$A$2:$C$922,3,0)</f>
        <v>NORTE</v>
      </c>
      <c r="B101" s="17">
        <v>497</v>
      </c>
      <c r="C101" s="15" t="str">
        <f>VLOOKUP(B101,'[1]LISTADO ATM'!$A$2:$B$922,2,0)</f>
        <v>ATM Ofic. El Portal ll (Santiago)</v>
      </c>
      <c r="D101" s="29" t="s">
        <v>25</v>
      </c>
      <c r="E101" s="80">
        <v>3336060020</v>
      </c>
      <c r="F101" s="13" t="s">
        <v>27</v>
      </c>
    </row>
    <row r="102" spans="1:6" s="13" customFormat="1" ht="20.25" customHeight="1" x14ac:dyDescent="0.25">
      <c r="A102" s="15" t="str">
        <f>VLOOKUP(B102,'[1]LISTADO ATM'!$A$2:$C$922,3,0)</f>
        <v>DISTRITO NACIONAL</v>
      </c>
      <c r="B102" s="17">
        <v>958</v>
      </c>
      <c r="C102" s="15" t="str">
        <f>VLOOKUP(B102,'[1]LISTADO ATM'!$A$2:$B$922,2,0)</f>
        <v xml:space="preserve">ATM Olé Aut. San Isidro </v>
      </c>
      <c r="D102" s="29" t="s">
        <v>25</v>
      </c>
      <c r="E102" s="80">
        <v>3336059798</v>
      </c>
    </row>
    <row r="103" spans="1:6" s="13" customFormat="1" ht="20.25" customHeight="1" x14ac:dyDescent="0.25">
      <c r="A103" s="15" t="str">
        <f>VLOOKUP(B103,'[1]LISTADO ATM'!$A$2:$C$922,3,0)</f>
        <v>NORTE</v>
      </c>
      <c r="B103" s="17">
        <v>282</v>
      </c>
      <c r="C103" s="15" t="str">
        <f>VLOOKUP(B103,'[1]LISTADO ATM'!$A$2:$B$922,2,0)</f>
        <v xml:space="preserve">ATM Autobanco Nibaje </v>
      </c>
      <c r="D103" s="29" t="s">
        <v>25</v>
      </c>
      <c r="E103" s="16">
        <v>3336061484</v>
      </c>
    </row>
    <row r="104" spans="1:6" s="13" customFormat="1" ht="20.25" customHeight="1" x14ac:dyDescent="0.25">
      <c r="A104" s="15" t="e">
        <f>VLOOKUP(B104,'[1]LISTADO ATM'!$A$2:$C$922,3,0)</f>
        <v>#N/A</v>
      </c>
      <c r="B104" s="17"/>
      <c r="C104" s="15" t="e">
        <f>VLOOKUP(B104,'[1]LISTADO ATM'!$A$2:$B$922,2,0)</f>
        <v>#N/A</v>
      </c>
      <c r="D104" s="29" t="s">
        <v>25</v>
      </c>
      <c r="E104" s="80"/>
    </row>
    <row r="105" spans="1:6" s="13" customFormat="1" ht="20.25" customHeight="1" x14ac:dyDescent="0.25">
      <c r="A105" s="15" t="e">
        <f>VLOOKUP(B105,'[1]LISTADO ATM'!$A$2:$C$922,3,0)</f>
        <v>#N/A</v>
      </c>
      <c r="B105" s="17"/>
      <c r="C105" s="15" t="e">
        <f>VLOOKUP(B105,'[1]LISTADO ATM'!$A$2:$B$922,2,0)</f>
        <v>#N/A</v>
      </c>
      <c r="D105" s="29" t="s">
        <v>25</v>
      </c>
      <c r="E105" s="80"/>
    </row>
    <row r="106" spans="1:6" s="13" customFormat="1" ht="20.25" customHeight="1" thickBot="1" x14ac:dyDescent="0.3">
      <c r="A106" s="15" t="e">
        <f>VLOOKUP(B106,'[1]LISTADO ATM'!$A$2:$C$922,3,0)</f>
        <v>#N/A</v>
      </c>
      <c r="B106" s="17"/>
      <c r="C106" s="15" t="e">
        <f>VLOOKUP(B106,'[1]LISTADO ATM'!$A$2:$B$922,2,0)</f>
        <v>#N/A</v>
      </c>
      <c r="D106" s="29" t="s">
        <v>25</v>
      </c>
      <c r="E106" s="80"/>
    </row>
    <row r="107" spans="1:6" ht="18.75" thickBot="1" x14ac:dyDescent="0.3">
      <c r="A107" s="26" t="s">
        <v>10</v>
      </c>
      <c r="B107" s="84">
        <f>COUNT(B9:B106)</f>
        <v>95</v>
      </c>
      <c r="C107" s="34"/>
      <c r="D107" s="35"/>
      <c r="E107" s="36"/>
    </row>
    <row r="108" spans="1:6" x14ac:dyDescent="0.25">
      <c r="A108" s="54"/>
      <c r="B108" s="55"/>
      <c r="C108" s="55"/>
      <c r="D108" s="55"/>
      <c r="E108" s="56"/>
    </row>
    <row r="109" spans="1:6" ht="18.75" thickBot="1" x14ac:dyDescent="0.3">
      <c r="A109" s="43" t="s">
        <v>14</v>
      </c>
      <c r="B109" s="44"/>
      <c r="C109" s="44"/>
      <c r="D109" s="44"/>
      <c r="E109" s="45"/>
    </row>
    <row r="110" spans="1:6" s="13" customFormat="1" ht="18" x14ac:dyDescent="0.25">
      <c r="A110" s="25" t="s">
        <v>4</v>
      </c>
      <c r="B110" s="83" t="s">
        <v>5</v>
      </c>
      <c r="C110" s="25" t="s">
        <v>6</v>
      </c>
      <c r="D110" s="23" t="s">
        <v>7</v>
      </c>
      <c r="E110" s="25" t="s">
        <v>8</v>
      </c>
    </row>
    <row r="111" spans="1:6" s="13" customFormat="1" ht="18" x14ac:dyDescent="0.25">
      <c r="A111" s="15" t="str">
        <f>VLOOKUP(B111,'[1]LISTADO ATM'!$A$2:$C$922,3,0)</f>
        <v>NORTE</v>
      </c>
      <c r="B111" s="17">
        <v>538</v>
      </c>
      <c r="C111" s="15" t="str">
        <f>VLOOKUP(B111,'[1]LISTADO ATM'!$A$2:$B$922,2,0)</f>
        <v>ATM  Autoservicio San Fco. Macorís</v>
      </c>
      <c r="D111" s="29" t="s">
        <v>26</v>
      </c>
      <c r="E111" s="18">
        <v>3336059953</v>
      </c>
      <c r="F111" s="13" t="s">
        <v>27</v>
      </c>
    </row>
    <row r="112" spans="1:6" s="13" customFormat="1" ht="18" x14ac:dyDescent="0.25">
      <c r="A112" s="15" t="str">
        <f>VLOOKUP(B112,'[1]LISTADO ATM'!$A$2:$C$922,3,0)</f>
        <v>SUR</v>
      </c>
      <c r="B112" s="17">
        <v>5</v>
      </c>
      <c r="C112" s="15" t="str">
        <f>VLOOKUP(B112,'[1]LISTADO ATM'!$A$2:$B$922,2,0)</f>
        <v>ATM Oficina Autoservicio Villa Ofelia (San Juan)</v>
      </c>
      <c r="D112" s="29" t="s">
        <v>26</v>
      </c>
      <c r="E112" s="18">
        <v>3336059947</v>
      </c>
      <c r="F112" s="13" t="s">
        <v>27</v>
      </c>
    </row>
    <row r="113" spans="1:6" s="13" customFormat="1" ht="18" x14ac:dyDescent="0.25">
      <c r="A113" s="15" t="str">
        <f>VLOOKUP(B113,'[1]LISTADO ATM'!$A$2:$C$922,3,0)</f>
        <v>DISTRITO NACIONAL</v>
      </c>
      <c r="B113" s="17">
        <v>793</v>
      </c>
      <c r="C113" s="15" t="str">
        <f>VLOOKUP(B113,'[1]LISTADO ATM'!$A$2:$B$922,2,0)</f>
        <v xml:space="preserve">ATM Centro de Caja Agora Mall </v>
      </c>
      <c r="D113" s="29" t="s">
        <v>26</v>
      </c>
      <c r="E113" s="18">
        <v>3336059769</v>
      </c>
    </row>
    <row r="114" spans="1:6" s="13" customFormat="1" ht="18" x14ac:dyDescent="0.25">
      <c r="A114" s="15" t="str">
        <f>VLOOKUP(B114,'[1]LISTADO ATM'!$A$2:$C$922,3,0)</f>
        <v>DISTRITO NACIONAL</v>
      </c>
      <c r="B114" s="17">
        <v>575</v>
      </c>
      <c r="C114" s="15" t="str">
        <f>VLOOKUP(B114,'[1]LISTADO ATM'!$A$2:$B$922,2,0)</f>
        <v xml:space="preserve">ATM EDESUR Tiradentes </v>
      </c>
      <c r="D114" s="29" t="s">
        <v>26</v>
      </c>
      <c r="E114" s="18">
        <v>3336059009</v>
      </c>
    </row>
    <row r="115" spans="1:6" s="13" customFormat="1" ht="18" x14ac:dyDescent="0.25">
      <c r="A115" s="15" t="str">
        <f>VLOOKUP(B115,'[1]LISTADO ATM'!$A$2:$C$922,3,0)</f>
        <v>ESTE</v>
      </c>
      <c r="B115" s="17">
        <v>844</v>
      </c>
      <c r="C115" s="15" t="str">
        <f>VLOOKUP(B115,'[1]LISTADO ATM'!$A$2:$B$922,2,0)</f>
        <v xml:space="preserve">ATM San Juan Shopping Center (Bávaro) </v>
      </c>
      <c r="D115" s="29" t="s">
        <v>26</v>
      </c>
      <c r="E115" s="18">
        <v>3336059767</v>
      </c>
      <c r="F115" s="13" t="s">
        <v>27</v>
      </c>
    </row>
    <row r="116" spans="1:6" s="13" customFormat="1" ht="18" x14ac:dyDescent="0.25">
      <c r="A116" s="15" t="e">
        <f>VLOOKUP(B116,'[1]LISTADO ATM'!$A$2:$C$922,3,0)</f>
        <v>#N/A</v>
      </c>
      <c r="B116" s="17"/>
      <c r="C116" s="15" t="e">
        <f>VLOOKUP(B116,'[1]LISTADO ATM'!$A$2:$B$922,2,0)</f>
        <v>#N/A</v>
      </c>
      <c r="D116" s="29" t="s">
        <v>26</v>
      </c>
      <c r="E116" s="18"/>
    </row>
    <row r="117" spans="1:6" s="13" customFormat="1" ht="18" x14ac:dyDescent="0.25">
      <c r="A117" s="15" t="e">
        <f>VLOOKUP(B117,'[1]LISTADO ATM'!$A$2:$C$922,3,0)</f>
        <v>#N/A</v>
      </c>
      <c r="B117" s="17"/>
      <c r="C117" s="15" t="e">
        <f>VLOOKUP(B117,'[1]LISTADO ATM'!$A$2:$B$922,2,0)</f>
        <v>#N/A</v>
      </c>
      <c r="D117" s="29" t="s">
        <v>26</v>
      </c>
      <c r="E117" s="18"/>
    </row>
    <row r="118" spans="1:6" s="13" customFormat="1" ht="18" x14ac:dyDescent="0.25">
      <c r="A118" s="15" t="e">
        <f>VLOOKUP(B118,'[1]LISTADO ATM'!$A$2:$C$922,3,0)</f>
        <v>#N/A</v>
      </c>
      <c r="B118" s="17"/>
      <c r="C118" s="15" t="e">
        <f>VLOOKUP(B118,'[1]LISTADO ATM'!$A$2:$B$922,2,0)</f>
        <v>#N/A</v>
      </c>
      <c r="D118" s="29" t="s">
        <v>26</v>
      </c>
      <c r="E118" s="18"/>
    </row>
    <row r="119" spans="1:6" s="13" customFormat="1" ht="18.75" thickBot="1" x14ac:dyDescent="0.3">
      <c r="A119" s="15" t="e">
        <f>VLOOKUP(B119,'[1]LISTADO ATM'!$A$2:$C$922,3,0)</f>
        <v>#N/A</v>
      </c>
      <c r="B119" s="17"/>
      <c r="C119" s="15" t="e">
        <f>VLOOKUP(B119,'[1]LISTADO ATM'!$A$2:$B$922,2,0)</f>
        <v>#N/A</v>
      </c>
      <c r="D119" s="29" t="s">
        <v>26</v>
      </c>
      <c r="E119" s="18"/>
    </row>
    <row r="120" spans="1:6" ht="18.75" thickBot="1" x14ac:dyDescent="0.3">
      <c r="A120" s="28" t="s">
        <v>10</v>
      </c>
      <c r="B120" s="84">
        <f>COUNT(B111:B115)</f>
        <v>5</v>
      </c>
      <c r="C120" s="57"/>
      <c r="D120" s="57"/>
      <c r="E120" s="57"/>
    </row>
    <row r="121" spans="1:6" s="13" customFormat="1" ht="15.75" thickBot="1" x14ac:dyDescent="0.3">
      <c r="A121" s="58"/>
      <c r="B121" s="59"/>
      <c r="C121" s="59"/>
      <c r="D121" s="59"/>
      <c r="E121" s="60"/>
    </row>
    <row r="122" spans="1:6" s="13" customFormat="1" ht="18.75" thickBot="1" x14ac:dyDescent="0.3">
      <c r="A122" s="61" t="s">
        <v>12</v>
      </c>
      <c r="B122" s="62"/>
      <c r="C122" s="62"/>
      <c r="D122" s="62"/>
      <c r="E122" s="63"/>
    </row>
    <row r="123" spans="1:6" s="13" customFormat="1" ht="18" x14ac:dyDescent="0.25">
      <c r="A123" s="25" t="s">
        <v>4</v>
      </c>
      <c r="B123" s="83" t="s">
        <v>5</v>
      </c>
      <c r="C123" s="25" t="s">
        <v>6</v>
      </c>
      <c r="D123" s="23" t="s">
        <v>7</v>
      </c>
      <c r="E123" s="30" t="s">
        <v>8</v>
      </c>
    </row>
    <row r="124" spans="1:6" s="13" customFormat="1" ht="18" x14ac:dyDescent="0.25">
      <c r="A124" s="15" t="str">
        <f>VLOOKUP(B124,'[1]LISTADO ATM'!$A$2:$C$922,3,0)</f>
        <v>DISTRITO NACIONAL</v>
      </c>
      <c r="B124" s="17">
        <v>183</v>
      </c>
      <c r="C124" s="15" t="str">
        <f>VLOOKUP(B124,'[1]LISTADO ATM'!$A$2:$B$922,2,0)</f>
        <v>ATM Estación Nativa Km. 22 Aut. Duarte.</v>
      </c>
      <c r="D124" s="27" t="s">
        <v>9</v>
      </c>
      <c r="E124" s="18">
        <v>3336058859</v>
      </c>
    </row>
    <row r="125" spans="1:6" s="13" customFormat="1" ht="18" x14ac:dyDescent="0.25">
      <c r="A125" s="15" t="str">
        <f>VLOOKUP(B125,'[1]LISTADO ATM'!$A$2:$C$922,3,0)</f>
        <v>DISTRITO NACIONAL</v>
      </c>
      <c r="B125" s="17">
        <v>347</v>
      </c>
      <c r="C125" s="15" t="str">
        <f>VLOOKUP(B125,'[1]LISTADO ATM'!$A$2:$B$922,2,0)</f>
        <v>ATM Patio de Colombia</v>
      </c>
      <c r="D125" s="27" t="s">
        <v>9</v>
      </c>
      <c r="E125" s="16">
        <v>3336059696</v>
      </c>
    </row>
    <row r="126" spans="1:6" s="13" customFormat="1" ht="18" x14ac:dyDescent="0.25">
      <c r="A126" s="15" t="str">
        <f>VLOOKUP(B126,'[1]LISTADO ATM'!$A$2:$C$922,3,0)</f>
        <v>DISTRITO NACIONAL</v>
      </c>
      <c r="B126" s="17">
        <v>354</v>
      </c>
      <c r="C126" s="15" t="str">
        <f>VLOOKUP(B126,'[1]LISTADO ATM'!$A$2:$B$922,2,0)</f>
        <v xml:space="preserve">ATM Oficina Núñez de Cáceres II </v>
      </c>
      <c r="D126" s="27" t="s">
        <v>9</v>
      </c>
      <c r="E126" s="16">
        <v>3336059773</v>
      </c>
    </row>
    <row r="127" spans="1:6" s="13" customFormat="1" ht="18" x14ac:dyDescent="0.25">
      <c r="A127" s="15" t="str">
        <f>VLOOKUP(B127,'[1]LISTADO ATM'!$A$2:$C$922,3,0)</f>
        <v>ESTE</v>
      </c>
      <c r="B127" s="17">
        <v>608</v>
      </c>
      <c r="C127" s="15" t="str">
        <f>VLOOKUP(B127,'[1]LISTADO ATM'!$A$2:$B$922,2,0)</f>
        <v xml:space="preserve">ATM Oficina Jumbo (San Pedro) </v>
      </c>
      <c r="D127" s="27" t="s">
        <v>9</v>
      </c>
      <c r="E127" s="16">
        <v>3336059790</v>
      </c>
    </row>
    <row r="128" spans="1:6" s="13" customFormat="1" ht="18" x14ac:dyDescent="0.25">
      <c r="A128" s="15" t="str">
        <f>VLOOKUP(B128,'[1]LISTADO ATM'!$A$2:$C$922,3,0)</f>
        <v>NORTE</v>
      </c>
      <c r="B128" s="17">
        <v>950</v>
      </c>
      <c r="C128" s="15" t="str">
        <f>VLOOKUP(B128,'[1]LISTADO ATM'!$A$2:$B$922,2,0)</f>
        <v xml:space="preserve">ATM Oficina Monterrico </v>
      </c>
      <c r="D128" s="27" t="s">
        <v>9</v>
      </c>
      <c r="E128" s="16">
        <v>3336059797</v>
      </c>
    </row>
    <row r="129" spans="1:5" s="13" customFormat="1" ht="18" x14ac:dyDescent="0.25">
      <c r="A129" s="15" t="str">
        <f>VLOOKUP(B129,'[1]LISTADO ATM'!$A$2:$C$922,3,0)</f>
        <v>DISTRITO NACIONAL</v>
      </c>
      <c r="B129" s="17">
        <v>769</v>
      </c>
      <c r="C129" s="15" t="str">
        <f>VLOOKUP(B129,'[1]LISTADO ATM'!$A$2:$B$922,2,0)</f>
        <v>ATM UNP Pablo Mella Morales</v>
      </c>
      <c r="D129" s="27" t="s">
        <v>9</v>
      </c>
      <c r="E129" s="16">
        <v>3336059821</v>
      </c>
    </row>
    <row r="130" spans="1:5" s="13" customFormat="1" ht="18" x14ac:dyDescent="0.25">
      <c r="A130" s="15" t="str">
        <f>VLOOKUP(B130,'[1]LISTADO ATM'!$A$2:$C$922,3,0)</f>
        <v>SUR</v>
      </c>
      <c r="B130" s="17">
        <v>311</v>
      </c>
      <c r="C130" s="15" t="str">
        <f>VLOOKUP(B130,'[1]LISTADO ATM'!$A$2:$B$922,2,0)</f>
        <v>ATM Plaza Eroski</v>
      </c>
      <c r="D130" s="27" t="s">
        <v>9</v>
      </c>
      <c r="E130" s="16">
        <v>3336059894</v>
      </c>
    </row>
    <row r="131" spans="1:5" s="13" customFormat="1" ht="18" x14ac:dyDescent="0.25">
      <c r="A131" s="15" t="str">
        <f>VLOOKUP(B131,'[1]LISTADO ATM'!$A$2:$C$922,3,0)</f>
        <v>ESTE</v>
      </c>
      <c r="B131" s="17">
        <v>104</v>
      </c>
      <c r="C131" s="15" t="str">
        <f>VLOOKUP(B131,'[1]LISTADO ATM'!$A$2:$B$922,2,0)</f>
        <v xml:space="preserve">ATM Jumbo Higuey </v>
      </c>
      <c r="D131" s="27" t="s">
        <v>9</v>
      </c>
      <c r="E131" s="16">
        <v>3336059943</v>
      </c>
    </row>
    <row r="132" spans="1:5" s="13" customFormat="1" ht="18" x14ac:dyDescent="0.25">
      <c r="A132" s="15" t="str">
        <f>VLOOKUP(B132,'[1]LISTADO ATM'!$A$2:$C$922,3,0)</f>
        <v>DISTRITO NACIONAL</v>
      </c>
      <c r="B132" s="17">
        <v>813</v>
      </c>
      <c r="C132" s="15" t="str">
        <f>VLOOKUP(B132,'[1]LISTADO ATM'!$A$2:$B$922,2,0)</f>
        <v>ATM Oficina Occidental Mall</v>
      </c>
      <c r="D132" s="27" t="s">
        <v>9</v>
      </c>
      <c r="E132" s="16">
        <v>3336059949</v>
      </c>
    </row>
    <row r="133" spans="1:5" s="13" customFormat="1" ht="18" x14ac:dyDescent="0.25">
      <c r="A133" s="15" t="str">
        <f>VLOOKUP(B133,'[1]LISTADO ATM'!$A$2:$C$922,3,0)</f>
        <v>ESTE</v>
      </c>
      <c r="B133" s="17">
        <v>353</v>
      </c>
      <c r="C133" s="15" t="str">
        <f>VLOOKUP(B133,'[1]LISTADO ATM'!$A$2:$B$922,2,0)</f>
        <v xml:space="preserve">ATM Estación Boulevard Juan Dolio </v>
      </c>
      <c r="D133" s="27" t="s">
        <v>9</v>
      </c>
      <c r="E133" s="16">
        <v>3336060930</v>
      </c>
    </row>
    <row r="134" spans="1:5" s="13" customFormat="1" ht="18" x14ac:dyDescent="0.25">
      <c r="A134" s="15" t="str">
        <f>VLOOKUP(B134,'[1]LISTADO ATM'!$A$2:$C$922,3,0)</f>
        <v>DISTRITO NACIONAL</v>
      </c>
      <c r="B134" s="17">
        <v>900</v>
      </c>
      <c r="C134" s="15" t="str">
        <f>VLOOKUP(B134,'[1]LISTADO ATM'!$A$2:$B$922,2,0)</f>
        <v xml:space="preserve">ATM UNP Merca Santo Domingo </v>
      </c>
      <c r="D134" s="27" t="s">
        <v>9</v>
      </c>
      <c r="E134" s="16">
        <v>3336059742</v>
      </c>
    </row>
    <row r="135" spans="1:5" s="13" customFormat="1" ht="18" x14ac:dyDescent="0.25">
      <c r="A135" s="15" t="str">
        <f>VLOOKUP(B135,'[1]LISTADO ATM'!$A$2:$C$922,3,0)</f>
        <v>DISTRITO NACIONAL</v>
      </c>
      <c r="B135" s="17">
        <v>713</v>
      </c>
      <c r="C135" s="15" t="str">
        <f>VLOOKUP(B135,'[1]LISTADO ATM'!$A$2:$B$922,2,0)</f>
        <v xml:space="preserve">ATM Oficina Las Américas </v>
      </c>
      <c r="D135" s="27" t="s">
        <v>9</v>
      </c>
      <c r="E135" s="16">
        <v>3336061510</v>
      </c>
    </row>
    <row r="136" spans="1:5" s="13" customFormat="1" ht="18" x14ac:dyDescent="0.25">
      <c r="A136" s="15" t="str">
        <f>VLOOKUP(B136,'[1]LISTADO ATM'!$A$2:$C$922,3,0)</f>
        <v>DISTRITO NACIONAL</v>
      </c>
      <c r="B136" s="17">
        <v>410</v>
      </c>
      <c r="C136" s="15" t="str">
        <f>VLOOKUP(B136,'[1]LISTADO ATM'!$A$2:$B$922,2,0)</f>
        <v xml:space="preserve">ATM Oficina Las Palmas de Herrera II </v>
      </c>
      <c r="D136" s="27" t="s">
        <v>9</v>
      </c>
      <c r="E136" s="16">
        <v>3336061511</v>
      </c>
    </row>
    <row r="137" spans="1:5" s="13" customFormat="1" ht="18" x14ac:dyDescent="0.25">
      <c r="A137" s="15" t="str">
        <f>VLOOKUP(B137,'[1]LISTADO ATM'!$A$2:$C$922,3,0)</f>
        <v>DISTRITO NACIONAL</v>
      </c>
      <c r="B137" s="17">
        <v>338</v>
      </c>
      <c r="C137" s="15" t="str">
        <f>VLOOKUP(B137,'[1]LISTADO ATM'!$A$2:$B$922,2,0)</f>
        <v>ATM S/M Aprezio Pantoja</v>
      </c>
      <c r="D137" s="27" t="s">
        <v>9</v>
      </c>
      <c r="E137" s="16">
        <v>3336061515</v>
      </c>
    </row>
    <row r="138" spans="1:5" s="13" customFormat="1" ht="18" x14ac:dyDescent="0.25">
      <c r="A138" s="15" t="str">
        <f>VLOOKUP(B138,'[1]LISTADO ATM'!$A$2:$C$922,3,0)</f>
        <v>SUR</v>
      </c>
      <c r="B138" s="17">
        <v>615</v>
      </c>
      <c r="C138" s="15" t="str">
        <f>VLOOKUP(B138,'[1]LISTADO ATM'!$A$2:$B$922,2,0)</f>
        <v xml:space="preserve">ATM Estación Sunix Cabral (Barahona) </v>
      </c>
      <c r="D138" s="27" t="s">
        <v>9</v>
      </c>
      <c r="E138" s="16">
        <v>3336061516</v>
      </c>
    </row>
    <row r="139" spans="1:5" s="13" customFormat="1" ht="18" x14ac:dyDescent="0.25">
      <c r="A139" s="15" t="str">
        <f>VLOOKUP(B139,'[1]LISTADO ATM'!$A$2:$C$922,3,0)</f>
        <v>SUR</v>
      </c>
      <c r="B139" s="17">
        <v>582</v>
      </c>
      <c r="C139" s="15" t="str">
        <f>VLOOKUP(B139,'[1]LISTADO ATM'!$A$2:$B$922,2,0)</f>
        <v>ATM Estación Sabana Yegua</v>
      </c>
      <c r="D139" s="27" t="s">
        <v>9</v>
      </c>
      <c r="E139" s="16">
        <v>3336061517</v>
      </c>
    </row>
    <row r="140" spans="1:5" s="13" customFormat="1" ht="18" x14ac:dyDescent="0.25">
      <c r="A140" s="15" t="str">
        <f>VLOOKUP(B140,'[1]LISTADO ATM'!$A$2:$C$922,3,0)</f>
        <v>NORTE</v>
      </c>
      <c r="B140" s="17">
        <v>119</v>
      </c>
      <c r="C140" s="15" t="str">
        <f>VLOOKUP(B140,'[1]LISTADO ATM'!$A$2:$B$922,2,0)</f>
        <v>ATM Oficina La Barranquita</v>
      </c>
      <c r="D140" s="27" t="s">
        <v>9</v>
      </c>
      <c r="E140" s="16">
        <v>3336061520</v>
      </c>
    </row>
    <row r="141" spans="1:5" s="13" customFormat="1" ht="18" x14ac:dyDescent="0.25">
      <c r="A141" s="15" t="str">
        <f>VLOOKUP(B141,'[1]LISTADO ATM'!$A$2:$C$922,3,0)</f>
        <v>NORTE</v>
      </c>
      <c r="B141" s="17">
        <v>283</v>
      </c>
      <c r="C141" s="15" t="str">
        <f>VLOOKUP(B141,'[1]LISTADO ATM'!$A$2:$B$922,2,0)</f>
        <v xml:space="preserve">ATM Oficina Nibaje </v>
      </c>
      <c r="D141" s="27" t="s">
        <v>9</v>
      </c>
      <c r="E141" s="16">
        <v>3336061524</v>
      </c>
    </row>
    <row r="142" spans="1:5" s="13" customFormat="1" ht="18" x14ac:dyDescent="0.25">
      <c r="A142" s="15" t="str">
        <f>VLOOKUP(B142,'[1]LISTADO ATM'!$A$2:$C$922,3,0)</f>
        <v>NORTE</v>
      </c>
      <c r="B142" s="17">
        <v>712</v>
      </c>
      <c r="C142" s="15" t="str">
        <f>VLOOKUP(B142,'[1]LISTADO ATM'!$A$2:$B$922,2,0)</f>
        <v xml:space="preserve">ATM Oficina Imbert </v>
      </c>
      <c r="D142" s="27" t="s">
        <v>9</v>
      </c>
      <c r="E142" s="16">
        <v>3336061528</v>
      </c>
    </row>
    <row r="143" spans="1:5" s="13" customFormat="1" ht="18" x14ac:dyDescent="0.25">
      <c r="A143" s="15" t="str">
        <f>VLOOKUP(B143,'[1]LISTADO ATM'!$A$2:$C$922,3,0)</f>
        <v>ESTE</v>
      </c>
      <c r="B143" s="17">
        <v>843</v>
      </c>
      <c r="C143" s="15" t="str">
        <f>VLOOKUP(B143,'[1]LISTADO ATM'!$A$2:$B$922,2,0)</f>
        <v xml:space="preserve">ATM Oficina Romana Centro </v>
      </c>
      <c r="D143" s="27" t="s">
        <v>9</v>
      </c>
      <c r="E143" s="16">
        <v>3336061561</v>
      </c>
    </row>
    <row r="144" spans="1:5" s="13" customFormat="1" ht="18" x14ac:dyDescent="0.25">
      <c r="A144" s="15" t="str">
        <f>VLOOKUP(B144,'[1]LISTADO ATM'!$A$2:$C$922,3,0)</f>
        <v>NORTE</v>
      </c>
      <c r="B144" s="17">
        <v>965</v>
      </c>
      <c r="C144" s="15" t="str">
        <f>VLOOKUP(B144,'[1]LISTADO ATM'!$A$2:$B$922,2,0)</f>
        <v xml:space="preserve">ATM S/M La Fuente FUN (Santiago) </v>
      </c>
      <c r="D144" s="27" t="s">
        <v>9</v>
      </c>
      <c r="E144" s="16">
        <v>3336061562</v>
      </c>
    </row>
    <row r="145" spans="1:5" s="13" customFormat="1" ht="18" x14ac:dyDescent="0.25">
      <c r="A145" s="15" t="str">
        <f>VLOOKUP(B145,'[1]LISTADO ATM'!$A$2:$C$922,3,0)</f>
        <v>DISTRITO NACIONAL</v>
      </c>
      <c r="B145" s="17">
        <v>734</v>
      </c>
      <c r="C145" s="15" t="str">
        <f>VLOOKUP(B145,'[1]LISTADO ATM'!$A$2:$B$922,2,0)</f>
        <v xml:space="preserve">ATM Oficina Independencia I </v>
      </c>
      <c r="D145" s="27" t="s">
        <v>9</v>
      </c>
      <c r="E145" s="16">
        <v>3336061563</v>
      </c>
    </row>
    <row r="146" spans="1:5" s="13" customFormat="1" ht="18" x14ac:dyDescent="0.25">
      <c r="A146" s="15" t="str">
        <f>VLOOKUP(B146,'[1]LISTADO ATM'!$A$2:$C$922,3,0)</f>
        <v>SUR</v>
      </c>
      <c r="B146" s="17">
        <v>767</v>
      </c>
      <c r="C146" s="15" t="str">
        <f>VLOOKUP(B146,'[1]LISTADO ATM'!$A$2:$B$922,2,0)</f>
        <v xml:space="preserve">ATM S/M Diverso (Azua) </v>
      </c>
      <c r="D146" s="27" t="s">
        <v>9</v>
      </c>
      <c r="E146" s="16">
        <v>3336061576</v>
      </c>
    </row>
    <row r="147" spans="1:5" s="13" customFormat="1" ht="18" x14ac:dyDescent="0.25">
      <c r="A147" s="15" t="str">
        <f>VLOOKUP(B147,'[1]LISTADO ATM'!$A$2:$C$922,3,0)</f>
        <v>ESTE</v>
      </c>
      <c r="B147" s="17">
        <v>114</v>
      </c>
      <c r="C147" s="15" t="str">
        <f>VLOOKUP(B147,'[1]LISTADO ATM'!$A$2:$B$922,2,0)</f>
        <v xml:space="preserve">ATM Oficina Hato Mayor </v>
      </c>
      <c r="D147" s="27" t="s">
        <v>9</v>
      </c>
      <c r="E147" s="16">
        <v>3336061577</v>
      </c>
    </row>
    <row r="148" spans="1:5" s="13" customFormat="1" ht="18" x14ac:dyDescent="0.25">
      <c r="A148" s="15" t="str">
        <f>VLOOKUP(B148,'[1]LISTADO ATM'!$A$2:$C$922,3,0)</f>
        <v>ESTE</v>
      </c>
      <c r="B148" s="17">
        <v>742</v>
      </c>
      <c r="C148" s="15" t="str">
        <f>VLOOKUP(B148,'[1]LISTADO ATM'!$A$2:$B$922,2,0)</f>
        <v xml:space="preserve">ATM Oficina Plaza del Rey (La Romana) </v>
      </c>
      <c r="D148" s="27" t="s">
        <v>9</v>
      </c>
      <c r="E148" s="16">
        <v>3336061580</v>
      </c>
    </row>
    <row r="149" spans="1:5" s="13" customFormat="1" ht="18" x14ac:dyDescent="0.25">
      <c r="A149" s="15" t="e">
        <f>VLOOKUP(B149,'[1]LISTADO ATM'!$A$2:$C$922,3,0)</f>
        <v>#N/A</v>
      </c>
      <c r="B149" s="17"/>
      <c r="C149" s="15" t="e">
        <f>VLOOKUP(B149,'[1]LISTADO ATM'!$A$2:$B$922,2,0)</f>
        <v>#N/A</v>
      </c>
      <c r="D149" s="27" t="s">
        <v>9</v>
      </c>
      <c r="E149" s="16"/>
    </row>
    <row r="150" spans="1:5" s="13" customFormat="1" ht="18.75" thickBot="1" x14ac:dyDescent="0.3">
      <c r="A150" s="15" t="e">
        <f>VLOOKUP(B150,'[1]LISTADO ATM'!$A$2:$C$922,3,0)</f>
        <v>#N/A</v>
      </c>
      <c r="B150" s="17"/>
      <c r="C150" s="15" t="e">
        <f>VLOOKUP(B150,'[1]LISTADO ATM'!$A$2:$B$922,2,0)</f>
        <v>#N/A</v>
      </c>
      <c r="D150" s="27" t="s">
        <v>9</v>
      </c>
      <c r="E150" s="16"/>
    </row>
    <row r="151" spans="1:5" s="13" customFormat="1" ht="18.75" thickBot="1" x14ac:dyDescent="0.3">
      <c r="A151" s="28" t="s">
        <v>10</v>
      </c>
      <c r="B151" s="84">
        <f>COUNT(B124:B150)</f>
        <v>25</v>
      </c>
      <c r="C151" s="57"/>
      <c r="D151" s="57"/>
      <c r="E151" s="57"/>
    </row>
    <row r="152" spans="1:5" s="13" customFormat="1" ht="15.75" thickBot="1" x14ac:dyDescent="0.3">
      <c r="A152" s="58"/>
      <c r="B152" s="59"/>
      <c r="C152" s="59"/>
      <c r="D152" s="59"/>
      <c r="E152" s="60"/>
    </row>
    <row r="153" spans="1:5" s="13" customFormat="1" ht="18.75" thickBot="1" x14ac:dyDescent="0.3">
      <c r="A153" s="64" t="s">
        <v>20</v>
      </c>
      <c r="B153" s="65"/>
      <c r="C153" s="65"/>
      <c r="D153" s="65"/>
      <c r="E153" s="66"/>
    </row>
    <row r="154" spans="1:5" s="13" customFormat="1" ht="18" x14ac:dyDescent="0.25">
      <c r="A154" s="25" t="s">
        <v>4</v>
      </c>
      <c r="B154" s="83" t="s">
        <v>5</v>
      </c>
      <c r="C154" s="25" t="s">
        <v>6</v>
      </c>
      <c r="D154" s="23" t="s">
        <v>7</v>
      </c>
      <c r="E154" s="30" t="s">
        <v>8</v>
      </c>
    </row>
    <row r="155" spans="1:5" s="13" customFormat="1" ht="18" x14ac:dyDescent="0.25">
      <c r="A155" s="21" t="str">
        <f>VLOOKUP(B155,'[1]LISTADO ATM'!$A$2:$C$922,3,0)</f>
        <v>DISTRITO NACIONAL</v>
      </c>
      <c r="B155" s="17">
        <v>408</v>
      </c>
      <c r="C155" s="21" t="str">
        <f>VLOOKUP(B155,'[1]LISTADO ATM'!$A$2:$B$922,2,0)</f>
        <v xml:space="preserve">ATM Autobanco Las Palmas de Herrera </v>
      </c>
      <c r="D155" s="19" t="s">
        <v>20</v>
      </c>
      <c r="E155" s="16">
        <v>3336059488</v>
      </c>
    </row>
    <row r="156" spans="1:5" s="13" customFormat="1" ht="18" x14ac:dyDescent="0.25">
      <c r="A156" s="21" t="str">
        <f>VLOOKUP(B156,'[1]LISTADO ATM'!$A$2:$C$922,3,0)</f>
        <v>DISTRITO NACIONAL</v>
      </c>
      <c r="B156" s="17">
        <v>539</v>
      </c>
      <c r="C156" s="21" t="str">
        <f>VLOOKUP(B156,'[1]LISTADO ATM'!$A$2:$B$922,2,0)</f>
        <v>ATM S/M La Cadena Los Proceres</v>
      </c>
      <c r="D156" s="19" t="s">
        <v>20</v>
      </c>
      <c r="E156" s="16">
        <v>3336059489</v>
      </c>
    </row>
    <row r="157" spans="1:5" s="13" customFormat="1" ht="18" x14ac:dyDescent="0.25">
      <c r="A157" s="21" t="str">
        <f>VLOOKUP(B157,'[1]LISTADO ATM'!$A$2:$C$922,3,0)</f>
        <v>DISTRITO NACIONAL</v>
      </c>
      <c r="B157" s="17">
        <v>722</v>
      </c>
      <c r="C157" s="21" t="str">
        <f>VLOOKUP(B157,'[1]LISTADO ATM'!$A$2:$B$922,2,0)</f>
        <v xml:space="preserve">ATM Oficina Charles de Gaulle III </v>
      </c>
      <c r="D157" s="19" t="s">
        <v>20</v>
      </c>
      <c r="E157" s="16">
        <v>3336059493</v>
      </c>
    </row>
    <row r="158" spans="1:5" s="13" customFormat="1" ht="18" x14ac:dyDescent="0.25">
      <c r="A158" s="21" t="str">
        <f>VLOOKUP(B158,'[1]LISTADO ATM'!$A$2:$C$922,3,0)</f>
        <v>ESTE</v>
      </c>
      <c r="B158" s="17">
        <v>480</v>
      </c>
      <c r="C158" s="21" t="str">
        <f>VLOOKUP(B158,'[1]LISTADO ATM'!$A$2:$B$922,2,0)</f>
        <v>ATM UNP Farmaconal Higuey</v>
      </c>
      <c r="D158" s="19" t="s">
        <v>20</v>
      </c>
      <c r="E158" s="16">
        <v>3336059670</v>
      </c>
    </row>
    <row r="159" spans="1:5" s="13" customFormat="1" ht="18" x14ac:dyDescent="0.25">
      <c r="A159" s="21" t="str">
        <f>VLOOKUP(B159,'[1]LISTADO ATM'!$A$2:$C$922,3,0)</f>
        <v>DISTRITO NACIONAL</v>
      </c>
      <c r="B159" s="17">
        <v>717</v>
      </c>
      <c r="C159" s="21" t="str">
        <f>VLOOKUP(B159,'[1]LISTADO ATM'!$A$2:$B$922,2,0)</f>
        <v xml:space="preserve">ATM Oficina Los Alcarrizos </v>
      </c>
      <c r="D159" s="19" t="s">
        <v>20</v>
      </c>
      <c r="E159" s="16">
        <v>3336059791</v>
      </c>
    </row>
    <row r="160" spans="1:5" s="13" customFormat="1" ht="18" x14ac:dyDescent="0.25">
      <c r="A160" s="21" t="str">
        <f>VLOOKUP(B160,'[1]LISTADO ATM'!$A$2:$C$922,3,0)</f>
        <v>DISTRITO NACIONAL</v>
      </c>
      <c r="B160" s="17">
        <v>761</v>
      </c>
      <c r="C160" s="21" t="str">
        <f>VLOOKUP(B160,'[1]LISTADO ATM'!$A$2:$B$922,2,0)</f>
        <v xml:space="preserve">ATM ISSPOL </v>
      </c>
      <c r="D160" s="19" t="s">
        <v>20</v>
      </c>
      <c r="E160" s="16">
        <v>3336059792</v>
      </c>
    </row>
    <row r="161" spans="1:5" s="13" customFormat="1" ht="18" x14ac:dyDescent="0.25">
      <c r="A161" s="21" t="str">
        <f>VLOOKUP(B161,'[1]LISTADO ATM'!$A$2:$C$922,3,0)</f>
        <v>DISTRITO NACIONAL</v>
      </c>
      <c r="B161" s="17">
        <v>735</v>
      </c>
      <c r="C161" s="21" t="str">
        <f>VLOOKUP(B161,'[1]LISTADO ATM'!$A$2:$B$922,2,0)</f>
        <v xml:space="preserve">ATM Oficina Independencia II  </v>
      </c>
      <c r="D161" s="19" t="s">
        <v>20</v>
      </c>
      <c r="E161" s="16">
        <v>3336059836</v>
      </c>
    </row>
    <row r="162" spans="1:5" s="13" customFormat="1" ht="18" x14ac:dyDescent="0.25">
      <c r="A162" s="21" t="str">
        <f>VLOOKUP(B162,'[1]LISTADO ATM'!$A$2:$C$922,3,0)</f>
        <v>DISTRITO NACIONAL</v>
      </c>
      <c r="B162" s="17">
        <v>409</v>
      </c>
      <c r="C162" s="21" t="str">
        <f>VLOOKUP(B162,'[1]LISTADO ATM'!$A$2:$B$922,2,0)</f>
        <v xml:space="preserve">ATM Oficina Las Palmas de Herrera I </v>
      </c>
      <c r="D162" s="19" t="s">
        <v>20</v>
      </c>
      <c r="E162" s="16">
        <v>3336059934</v>
      </c>
    </row>
    <row r="163" spans="1:5" s="13" customFormat="1" ht="18" x14ac:dyDescent="0.25">
      <c r="A163" s="21" t="str">
        <f>VLOOKUP(B163,'[1]LISTADO ATM'!$A$2:$C$922,3,0)</f>
        <v>DISTRITO NACIONAL</v>
      </c>
      <c r="B163" s="17">
        <v>415</v>
      </c>
      <c r="C163" s="21" t="str">
        <f>VLOOKUP(B163,'[1]LISTADO ATM'!$A$2:$B$922,2,0)</f>
        <v xml:space="preserve">ATM Autobanco San Martín I </v>
      </c>
      <c r="D163" s="19" t="s">
        <v>20</v>
      </c>
      <c r="E163" s="16">
        <v>3336059985</v>
      </c>
    </row>
    <row r="164" spans="1:5" s="13" customFormat="1" ht="18" x14ac:dyDescent="0.25">
      <c r="A164" s="21" t="str">
        <f>VLOOKUP(B164,'[1]LISTADO ATM'!$A$2:$C$922,3,0)</f>
        <v>DISTRITO NACIONAL</v>
      </c>
      <c r="B164" s="17">
        <v>547</v>
      </c>
      <c r="C164" s="21" t="str">
        <f>VLOOKUP(B164,'[1]LISTADO ATM'!$A$2:$B$922,2,0)</f>
        <v xml:space="preserve">ATM Plaza Lama Herrera </v>
      </c>
      <c r="D164" s="19" t="s">
        <v>20</v>
      </c>
      <c r="E164" s="16">
        <v>3336060948</v>
      </c>
    </row>
    <row r="165" spans="1:5" s="13" customFormat="1" ht="18" x14ac:dyDescent="0.25">
      <c r="A165" s="21" t="str">
        <f>VLOOKUP(B165,'[1]LISTADO ATM'!$A$2:$C$922,3,0)</f>
        <v>DISTRITO NACIONAL</v>
      </c>
      <c r="B165" s="17">
        <v>267</v>
      </c>
      <c r="C165" s="21" t="str">
        <f>VLOOKUP(B165,'[1]LISTADO ATM'!$A$2:$B$922,2,0)</f>
        <v xml:space="preserve">ATM Centro de Caja México </v>
      </c>
      <c r="D165" s="19" t="s">
        <v>20</v>
      </c>
      <c r="E165" s="16">
        <v>3336061261</v>
      </c>
    </row>
    <row r="166" spans="1:5" s="13" customFormat="1" ht="18" x14ac:dyDescent="0.25">
      <c r="A166" s="21" t="str">
        <f>VLOOKUP(B166,'[1]LISTADO ATM'!$A$2:$C$922,3,0)</f>
        <v>NORTE</v>
      </c>
      <c r="B166" s="17">
        <v>22</v>
      </c>
      <c r="C166" s="21" t="str">
        <f>VLOOKUP(B166,'[1]LISTADO ATM'!$A$2:$B$922,2,0)</f>
        <v>ATM S/M Olimpico (Santiago)</v>
      </c>
      <c r="D166" s="19" t="s">
        <v>20</v>
      </c>
      <c r="E166" s="16">
        <v>3336061330</v>
      </c>
    </row>
    <row r="167" spans="1:5" s="13" customFormat="1" ht="18" x14ac:dyDescent="0.25">
      <c r="A167" s="21" t="str">
        <f>VLOOKUP(B167,'[1]LISTADO ATM'!$A$2:$C$922,3,0)</f>
        <v>DISTRITO NACIONAL</v>
      </c>
      <c r="B167" s="17">
        <v>10</v>
      </c>
      <c r="C167" s="21" t="str">
        <f>VLOOKUP(B167,'[1]LISTADO ATM'!$A$2:$B$922,2,0)</f>
        <v xml:space="preserve">ATM Ministerio Salud Pública </v>
      </c>
      <c r="D167" s="19" t="s">
        <v>20</v>
      </c>
      <c r="E167" s="16">
        <v>3336061482</v>
      </c>
    </row>
    <row r="168" spans="1:5" s="13" customFormat="1" ht="18" x14ac:dyDescent="0.25">
      <c r="A168" s="21" t="str">
        <f>VLOOKUP(B168,'[1]LISTADO ATM'!$A$2:$C$922,3,0)</f>
        <v>DISTRITO NACIONAL</v>
      </c>
      <c r="B168" s="17">
        <v>834</v>
      </c>
      <c r="C168" s="21" t="str">
        <f>VLOOKUP(B168,'[1]LISTADO ATM'!$A$2:$B$922,2,0)</f>
        <v xml:space="preserve">ATM Centro Médico Moderno </v>
      </c>
      <c r="D168" s="19" t="s">
        <v>20</v>
      </c>
      <c r="E168" s="16">
        <v>3336061512</v>
      </c>
    </row>
    <row r="169" spans="1:5" s="13" customFormat="1" ht="18" x14ac:dyDescent="0.25">
      <c r="A169" s="21" t="str">
        <f>VLOOKUP(B169,'[1]LISTADO ATM'!$A$2:$C$922,3,0)</f>
        <v>NORTE</v>
      </c>
      <c r="B169" s="17">
        <v>138</v>
      </c>
      <c r="C169" s="21" t="str">
        <f>VLOOKUP(B169,'[1]LISTADO ATM'!$A$2:$B$922,2,0)</f>
        <v xml:space="preserve">ATM UNP Fantino </v>
      </c>
      <c r="D169" s="19" t="s">
        <v>20</v>
      </c>
      <c r="E169" s="16">
        <v>3336061522</v>
      </c>
    </row>
    <row r="170" spans="1:5" s="13" customFormat="1" ht="18" x14ac:dyDescent="0.25">
      <c r="A170" s="21" t="str">
        <f>VLOOKUP(B170,'[1]LISTADO ATM'!$A$2:$C$922,3,0)</f>
        <v>NORTE</v>
      </c>
      <c r="B170" s="17">
        <v>315</v>
      </c>
      <c r="C170" s="21" t="str">
        <f>VLOOKUP(B170,'[1]LISTADO ATM'!$A$2:$B$922,2,0)</f>
        <v xml:space="preserve">ATM Oficina Estrella Sadalá </v>
      </c>
      <c r="D170" s="19" t="s">
        <v>20</v>
      </c>
      <c r="E170" s="16">
        <v>3336061527</v>
      </c>
    </row>
    <row r="171" spans="1:5" s="13" customFormat="1" ht="18" x14ac:dyDescent="0.25">
      <c r="A171" s="21" t="str">
        <f>VLOOKUP(B171,'[1]LISTADO ATM'!$A$2:$C$922,3,0)</f>
        <v>NORTE</v>
      </c>
      <c r="B171" s="17">
        <v>736</v>
      </c>
      <c r="C171" s="21" t="str">
        <f>VLOOKUP(B171,'[1]LISTADO ATM'!$A$2:$B$922,2,0)</f>
        <v xml:space="preserve">ATM Oficina Puerto Plata I </v>
      </c>
      <c r="D171" s="19" t="s">
        <v>20</v>
      </c>
      <c r="E171" s="16">
        <v>3336061531</v>
      </c>
    </row>
    <row r="172" spans="1:5" s="13" customFormat="1" ht="18" x14ac:dyDescent="0.25">
      <c r="A172" s="21" t="str">
        <f>VLOOKUP(B172,'[1]LISTADO ATM'!$A$2:$C$922,3,0)</f>
        <v>NORTE</v>
      </c>
      <c r="B172" s="17">
        <v>763</v>
      </c>
      <c r="C172" s="21" t="str">
        <f>VLOOKUP(B172,'[1]LISTADO ATM'!$A$2:$B$922,2,0)</f>
        <v xml:space="preserve">ATM UNP Montellano </v>
      </c>
      <c r="D172" s="19" t="s">
        <v>20</v>
      </c>
      <c r="E172" s="16">
        <v>3336061564</v>
      </c>
    </row>
    <row r="173" spans="1:5" s="13" customFormat="1" ht="18" x14ac:dyDescent="0.25">
      <c r="A173" s="21" t="e">
        <f>VLOOKUP(B173,'[1]LISTADO ATM'!$A$2:$C$922,3,0)</f>
        <v>#N/A</v>
      </c>
      <c r="B173" s="17"/>
      <c r="C173" s="21" t="e">
        <f>VLOOKUP(B173,'[1]LISTADO ATM'!$A$2:$B$922,2,0)</f>
        <v>#N/A</v>
      </c>
      <c r="D173" s="19" t="s">
        <v>20</v>
      </c>
      <c r="E173" s="16"/>
    </row>
    <row r="174" spans="1:5" s="13" customFormat="1" ht="18" x14ac:dyDescent="0.25">
      <c r="A174" s="21" t="e">
        <f>VLOOKUP(B174,'[1]LISTADO ATM'!$A$2:$C$922,3,0)</f>
        <v>#N/A</v>
      </c>
      <c r="B174" s="17"/>
      <c r="C174" s="21" t="e">
        <f>VLOOKUP(B174,'[1]LISTADO ATM'!$A$2:$B$922,2,0)</f>
        <v>#N/A</v>
      </c>
      <c r="D174" s="19" t="s">
        <v>20</v>
      </c>
      <c r="E174" s="16"/>
    </row>
    <row r="175" spans="1:5" s="13" customFormat="1" ht="18.75" thickBot="1" x14ac:dyDescent="0.3">
      <c r="A175" s="21" t="e">
        <f>VLOOKUP(B175,'[1]LISTADO ATM'!$A$2:$C$922,3,0)</f>
        <v>#N/A</v>
      </c>
      <c r="B175" s="17"/>
      <c r="C175" s="21" t="e">
        <f>VLOOKUP(B175,'[1]LISTADO ATM'!$A$2:$B$922,2,0)</f>
        <v>#N/A</v>
      </c>
      <c r="D175" s="19" t="s">
        <v>20</v>
      </c>
      <c r="E175" s="16"/>
    </row>
    <row r="176" spans="1:5" s="13" customFormat="1" ht="18.75" thickBot="1" x14ac:dyDescent="0.3">
      <c r="A176" s="28" t="s">
        <v>10</v>
      </c>
      <c r="B176" s="84">
        <f>COUNT(B155:B175)</f>
        <v>18</v>
      </c>
      <c r="C176" s="57"/>
      <c r="D176" s="57"/>
      <c r="E176" s="57"/>
    </row>
    <row r="177" spans="1:5" ht="15.75" thickBot="1" x14ac:dyDescent="0.3">
      <c r="A177" s="58"/>
      <c r="B177" s="59"/>
      <c r="C177" s="59"/>
      <c r="D177" s="59"/>
      <c r="E177" s="60"/>
    </row>
    <row r="178" spans="1:5" ht="18.75" thickBot="1" x14ac:dyDescent="0.3">
      <c r="A178" s="67" t="s">
        <v>16</v>
      </c>
      <c r="B178" s="68"/>
      <c r="C178" s="68"/>
      <c r="D178" s="68"/>
      <c r="E178" s="69"/>
    </row>
    <row r="179" spans="1:5" ht="18" x14ac:dyDescent="0.25">
      <c r="A179" s="25" t="s">
        <v>4</v>
      </c>
      <c r="B179" s="83" t="s">
        <v>5</v>
      </c>
      <c r="C179" s="25" t="s">
        <v>6</v>
      </c>
      <c r="D179" s="23" t="s">
        <v>7</v>
      </c>
      <c r="E179" s="30" t="s">
        <v>8</v>
      </c>
    </row>
    <row r="180" spans="1:5" s="13" customFormat="1" ht="18" x14ac:dyDescent="0.25">
      <c r="A180" s="21" t="str">
        <f>VLOOKUP(B180,'[1]LISTADO ATM'!$A$2:$C$922,3,0)</f>
        <v>DISTRITO NACIONAL</v>
      </c>
      <c r="B180" s="17">
        <v>13</v>
      </c>
      <c r="C180" s="21" t="str">
        <f>VLOOKUP(B180,'[1]LISTADO ATM'!$A$2:$B$822,2,0)</f>
        <v xml:space="preserve">ATM CDEEE </v>
      </c>
      <c r="D180" s="19" t="s">
        <v>21</v>
      </c>
      <c r="E180" s="18">
        <v>3336059805</v>
      </c>
    </row>
    <row r="181" spans="1:5" s="13" customFormat="1" ht="18" x14ac:dyDescent="0.25">
      <c r="A181" s="21" t="str">
        <f>VLOOKUP(B181,'[1]LISTADO ATM'!$A$2:$C$922,3,0)</f>
        <v>DISTRITO NACIONAL</v>
      </c>
      <c r="B181" s="17">
        <v>946</v>
      </c>
      <c r="C181" s="21" t="str">
        <f>VLOOKUP(B181,'[1]LISTADO ATM'!$A$2:$B$822,2,0)</f>
        <v xml:space="preserve">ATM Oficina Núñez de Cáceres I </v>
      </c>
      <c r="D181" s="19" t="s">
        <v>24</v>
      </c>
      <c r="E181" s="18">
        <v>3336056950</v>
      </c>
    </row>
    <row r="182" spans="1:5" s="13" customFormat="1" ht="18" x14ac:dyDescent="0.25">
      <c r="A182" s="21" t="str">
        <f>VLOOKUP(B182,'[1]LISTADO ATM'!$A$2:$C$922,3,0)</f>
        <v>DISTRITO NACIONAL</v>
      </c>
      <c r="B182" s="17">
        <v>165</v>
      </c>
      <c r="C182" s="21" t="str">
        <f>VLOOKUP(B182,'[1]LISTADO ATM'!$A$2:$B$822,2,0)</f>
        <v>ATM Autoservicio Megacentro</v>
      </c>
      <c r="D182" s="19" t="s">
        <v>24</v>
      </c>
      <c r="E182" s="18">
        <v>3336059931</v>
      </c>
    </row>
    <row r="183" spans="1:5" s="13" customFormat="1" ht="18" x14ac:dyDescent="0.25">
      <c r="A183" s="21" t="str">
        <f>VLOOKUP(B183,'[1]LISTADO ATM'!$A$2:$C$922,3,0)</f>
        <v>DISTRITO NACIONAL</v>
      </c>
      <c r="B183" s="17">
        <v>835</v>
      </c>
      <c r="C183" s="21" t="str">
        <f>VLOOKUP(B183,'[1]LISTADO ATM'!$A$2:$B$822,2,0)</f>
        <v xml:space="preserve">ATM UNP Megacentro </v>
      </c>
      <c r="D183" s="19" t="s">
        <v>21</v>
      </c>
      <c r="E183" s="18">
        <v>3336060574</v>
      </c>
    </row>
    <row r="184" spans="1:5" s="13" customFormat="1" ht="18" x14ac:dyDescent="0.25">
      <c r="A184" s="21" t="str">
        <f>VLOOKUP(B184,'[1]LISTADO ATM'!$A$2:$C$922,3,0)</f>
        <v>DISTRITO NACIONAL</v>
      </c>
      <c r="B184" s="17">
        <v>743</v>
      </c>
      <c r="C184" s="21" t="str">
        <f>VLOOKUP(B184,'[1]LISTADO ATM'!$A$2:$B$822,2,0)</f>
        <v xml:space="preserve">ATM Oficina Los Frailes </v>
      </c>
      <c r="D184" s="19" t="s">
        <v>24</v>
      </c>
      <c r="E184" s="18">
        <v>3336061026</v>
      </c>
    </row>
    <row r="185" spans="1:5" s="13" customFormat="1" ht="18" x14ac:dyDescent="0.25">
      <c r="A185" s="21" t="str">
        <f>VLOOKUP(B185,'[1]LISTADO ATM'!$A$2:$C$922,3,0)</f>
        <v>DISTRITO NACIONAL</v>
      </c>
      <c r="B185" s="17">
        <v>686</v>
      </c>
      <c r="C185" s="21" t="str">
        <f>VLOOKUP(B185,'[1]LISTADO ATM'!$A$2:$B$822,2,0)</f>
        <v>ATM Autoservicio Oficina Máximo Gómez</v>
      </c>
      <c r="D185" s="19" t="s">
        <v>24</v>
      </c>
      <c r="E185" s="18">
        <v>3336061034</v>
      </c>
    </row>
    <row r="186" spans="1:5" s="13" customFormat="1" ht="18" x14ac:dyDescent="0.25">
      <c r="A186" s="21" t="str">
        <f>VLOOKUP(B186,'[1]LISTADO ATM'!$A$2:$C$922,3,0)</f>
        <v>DISTRITO NACIONAL</v>
      </c>
      <c r="B186" s="17">
        <v>70</v>
      </c>
      <c r="C186" s="21" t="str">
        <f>VLOOKUP(B186,'[1]LISTADO ATM'!$A$2:$B$822,2,0)</f>
        <v xml:space="preserve">ATM Autoservicio Plaza Lama Zona Oriental </v>
      </c>
      <c r="D186" s="19" t="s">
        <v>24</v>
      </c>
      <c r="E186" s="18">
        <v>3336061046</v>
      </c>
    </row>
    <row r="187" spans="1:5" s="13" customFormat="1" ht="18" x14ac:dyDescent="0.25">
      <c r="A187" s="21" t="str">
        <f>VLOOKUP(B187,'[1]LISTADO ATM'!$A$2:$C$922,3,0)</f>
        <v>NORTE</v>
      </c>
      <c r="B187" s="17">
        <v>291</v>
      </c>
      <c r="C187" s="21" t="str">
        <f>VLOOKUP(B187,'[1]LISTADO ATM'!$A$2:$B$822,2,0)</f>
        <v xml:space="preserve">ATM S/M Jumbo Las Colinas </v>
      </c>
      <c r="D187" s="19" t="s">
        <v>24</v>
      </c>
      <c r="E187" s="81">
        <v>3336061493</v>
      </c>
    </row>
    <row r="188" spans="1:5" s="13" customFormat="1" ht="18" x14ac:dyDescent="0.25">
      <c r="A188" s="21" t="str">
        <f>VLOOKUP(B188,'[1]LISTADO ATM'!$A$2:$C$922,3,0)</f>
        <v>DISTRITO NACIONAL</v>
      </c>
      <c r="B188" s="17">
        <v>860</v>
      </c>
      <c r="C188" s="21" t="str">
        <f>VLOOKUP(B188,'[1]LISTADO ATM'!$A$2:$B$822,2,0)</f>
        <v xml:space="preserve">ATM Oficina Bella Vista 27 de Febrero I </v>
      </c>
      <c r="D188" s="19" t="s">
        <v>24</v>
      </c>
      <c r="E188" s="81">
        <v>3336061495</v>
      </c>
    </row>
    <row r="189" spans="1:5" s="13" customFormat="1" ht="18" x14ac:dyDescent="0.25">
      <c r="A189" s="21" t="str">
        <f>VLOOKUP(B189,'[1]LISTADO ATM'!$A$2:$C$922,3,0)</f>
        <v>DISTRITO NACIONAL</v>
      </c>
      <c r="B189" s="17">
        <v>169</v>
      </c>
      <c r="C189" s="21" t="str">
        <f>VLOOKUP(B189,'[1]LISTADO ATM'!$A$2:$B$822,2,0)</f>
        <v xml:space="preserve">ATM Oficina Caonabo </v>
      </c>
      <c r="D189" s="19" t="s">
        <v>24</v>
      </c>
      <c r="E189" s="81">
        <v>3336061509</v>
      </c>
    </row>
    <row r="190" spans="1:5" s="13" customFormat="1" ht="18" x14ac:dyDescent="0.25">
      <c r="A190" s="21" t="str">
        <f>VLOOKUP(B190,'[1]LISTADO ATM'!$A$2:$C$922,3,0)</f>
        <v>NORTE</v>
      </c>
      <c r="B190" s="17">
        <v>228</v>
      </c>
      <c r="C190" s="21" t="str">
        <f>VLOOKUP(B190,'[1]LISTADO ATM'!$A$2:$B$822,2,0)</f>
        <v xml:space="preserve">ATM Oficina SAJOMA </v>
      </c>
      <c r="D190" s="19" t="s">
        <v>21</v>
      </c>
      <c r="E190" s="81">
        <v>3336061536</v>
      </c>
    </row>
    <row r="191" spans="1:5" s="13" customFormat="1" ht="18" x14ac:dyDescent="0.25">
      <c r="A191" s="21" t="str">
        <f>VLOOKUP(B191,'[1]LISTADO ATM'!$A$2:$C$922,3,0)</f>
        <v>NORTE</v>
      </c>
      <c r="B191" s="17">
        <v>332</v>
      </c>
      <c r="C191" s="21" t="str">
        <f>VLOOKUP(B191,'[1]LISTADO ATM'!$A$2:$B$822,2,0)</f>
        <v>ATM Estación Sigma (Cotuí)</v>
      </c>
      <c r="D191" s="19" t="s">
        <v>21</v>
      </c>
      <c r="E191" s="81">
        <v>3336061545</v>
      </c>
    </row>
    <row r="192" spans="1:5" s="13" customFormat="1" ht="18" x14ac:dyDescent="0.25">
      <c r="A192" s="21" t="str">
        <f>VLOOKUP(B192,'[1]LISTADO ATM'!$A$2:$C$922,3,0)</f>
        <v>NORTE</v>
      </c>
      <c r="B192" s="17">
        <v>604</v>
      </c>
      <c r="C192" s="21" t="str">
        <f>VLOOKUP(B192,'[1]LISTADO ATM'!$A$2:$B$822,2,0)</f>
        <v xml:space="preserve">ATM Oficina Estancia Nueva (Moca) </v>
      </c>
      <c r="D192" s="19" t="s">
        <v>21</v>
      </c>
      <c r="E192" s="81">
        <v>3336061572</v>
      </c>
    </row>
    <row r="193" spans="1:5" s="13" customFormat="1" ht="18" x14ac:dyDescent="0.25">
      <c r="A193" s="21" t="str">
        <f>VLOOKUP(B193,'[1]LISTADO ATM'!$A$2:$C$922,3,0)</f>
        <v>SUR</v>
      </c>
      <c r="B193" s="17">
        <v>48</v>
      </c>
      <c r="C193" s="21" t="str">
        <f>VLOOKUP(B193,'[1]LISTADO ATM'!$A$2:$B$822,2,0)</f>
        <v xml:space="preserve">ATM Autoservicio Neiba I </v>
      </c>
      <c r="D193" s="19" t="s">
        <v>24</v>
      </c>
      <c r="E193" s="81">
        <v>3336061574</v>
      </c>
    </row>
    <row r="194" spans="1:5" s="13" customFormat="1" ht="18.75" thickBot="1" x14ac:dyDescent="0.3">
      <c r="A194" s="21" t="e">
        <f>VLOOKUP(B194,'[1]LISTADO ATM'!$A$2:$C$922,3,0)</f>
        <v>#N/A</v>
      </c>
      <c r="B194" s="17"/>
      <c r="C194" s="21" t="e">
        <f>VLOOKUP(B194,'[1]LISTADO ATM'!$A$2:$B$822,2,0)</f>
        <v>#N/A</v>
      </c>
      <c r="D194" s="19"/>
      <c r="E194" s="81"/>
    </row>
    <row r="195" spans="1:5" s="13" customFormat="1" ht="18.75" thickBot="1" x14ac:dyDescent="0.3">
      <c r="A195" s="28" t="s">
        <v>10</v>
      </c>
      <c r="B195" s="84">
        <f>COUNT(B180:B194)</f>
        <v>14</v>
      </c>
      <c r="C195" s="34"/>
      <c r="D195" s="35"/>
      <c r="E195" s="36"/>
    </row>
    <row r="196" spans="1:5" ht="15.75" thickBot="1" x14ac:dyDescent="0.3">
      <c r="A196" s="72"/>
      <c r="B196" s="73"/>
      <c r="C196" s="47"/>
      <c r="D196" s="47"/>
      <c r="E196" s="74"/>
    </row>
    <row r="197" spans="1:5" ht="18.75" thickBot="1" x14ac:dyDescent="0.3">
      <c r="A197" s="77" t="s">
        <v>11</v>
      </c>
      <c r="B197" s="78"/>
      <c r="C197" s="75"/>
      <c r="D197" s="75"/>
      <c r="E197" s="76"/>
    </row>
    <row r="198" spans="1:5" ht="18.75" thickBot="1" x14ac:dyDescent="0.3">
      <c r="A198" s="22">
        <f>+B151+B176+B195</f>
        <v>57</v>
      </c>
      <c r="B198" s="85"/>
      <c r="C198" s="75"/>
      <c r="D198" s="75"/>
      <c r="E198" s="76"/>
    </row>
    <row r="199" spans="1:5" ht="15.75" thickBot="1" x14ac:dyDescent="0.3">
      <c r="A199" s="72"/>
      <c r="B199" s="73"/>
      <c r="C199" s="59"/>
      <c r="D199" s="59"/>
      <c r="E199" s="60"/>
    </row>
    <row r="200" spans="1:5" ht="18.75" thickBot="1" x14ac:dyDescent="0.3">
      <c r="A200" s="61" t="s">
        <v>13</v>
      </c>
      <c r="B200" s="62"/>
      <c r="C200" s="62"/>
      <c r="D200" s="62"/>
      <c r="E200" s="63"/>
    </row>
    <row r="201" spans="1:5" ht="18" x14ac:dyDescent="0.25">
      <c r="A201" s="25" t="s">
        <v>4</v>
      </c>
      <c r="B201" s="83" t="s">
        <v>5</v>
      </c>
      <c r="C201" s="25" t="s">
        <v>6</v>
      </c>
      <c r="D201" s="70" t="s">
        <v>7</v>
      </c>
      <c r="E201" s="71"/>
    </row>
    <row r="202" spans="1:5" s="13" customFormat="1" ht="18" x14ac:dyDescent="0.25">
      <c r="A202" s="21" t="str">
        <f>VLOOKUP(B202,'[1]LISTADO ATM'!$A$2:$C$922,3,0)</f>
        <v>NORTE</v>
      </c>
      <c r="B202" s="17">
        <v>729</v>
      </c>
      <c r="C202" s="21" t="str">
        <f>VLOOKUP(B202,'[1]LISTADO ATM'!$A$2:$B$822,2,0)</f>
        <v xml:space="preserve">ATM Zona Franca (La Vega) </v>
      </c>
      <c r="D202" s="32" t="s">
        <v>22</v>
      </c>
      <c r="E202" s="33"/>
    </row>
    <row r="203" spans="1:5" s="13" customFormat="1" ht="18" x14ac:dyDescent="0.25">
      <c r="A203" s="21" t="str">
        <f>VLOOKUP(B203,'[1]LISTADO ATM'!$A$2:$C$922,3,0)</f>
        <v>DISTRITO NACIONAL</v>
      </c>
      <c r="B203" s="17">
        <v>437</v>
      </c>
      <c r="C203" s="21" t="str">
        <f>VLOOKUP(B203,'[1]LISTADO ATM'!$A$2:$B$822,2,0)</f>
        <v xml:space="preserve">ATM Autobanco Torre III </v>
      </c>
      <c r="D203" s="32" t="s">
        <v>22</v>
      </c>
      <c r="E203" s="33"/>
    </row>
    <row r="204" spans="1:5" s="13" customFormat="1" ht="18" x14ac:dyDescent="0.25">
      <c r="A204" s="21" t="str">
        <f>VLOOKUP(B204,'[1]LISTADO ATM'!$A$2:$C$922,3,0)</f>
        <v>DISTRITO NACIONAL</v>
      </c>
      <c r="B204" s="17">
        <v>424</v>
      </c>
      <c r="C204" s="21" t="str">
        <f>VLOOKUP(B204,'[1]LISTADO ATM'!$A$2:$B$822,2,0)</f>
        <v xml:space="preserve">ATM UNP Jumbo Luperón I </v>
      </c>
      <c r="D204" s="32" t="s">
        <v>22</v>
      </c>
      <c r="E204" s="33"/>
    </row>
    <row r="205" spans="1:5" s="13" customFormat="1" ht="18" x14ac:dyDescent="0.25">
      <c r="A205" s="21" t="str">
        <f>VLOOKUP(B205,'[1]LISTADO ATM'!$A$2:$C$922,3,0)</f>
        <v>DISTRITO NACIONAL</v>
      </c>
      <c r="B205" s="17">
        <v>879</v>
      </c>
      <c r="C205" s="21" t="str">
        <f>VLOOKUP(B205,'[1]LISTADO ATM'!$A$2:$B$822,2,0)</f>
        <v xml:space="preserve">ATM Plaza Metropolitana </v>
      </c>
      <c r="D205" s="32" t="s">
        <v>23</v>
      </c>
      <c r="E205" s="33"/>
    </row>
    <row r="206" spans="1:5" s="13" customFormat="1" ht="18" x14ac:dyDescent="0.25">
      <c r="A206" s="21" t="str">
        <f>VLOOKUP(B206,'[1]LISTADO ATM'!$A$2:$C$922,3,0)</f>
        <v>DISTRITO NACIONAL</v>
      </c>
      <c r="B206" s="17">
        <v>570</v>
      </c>
      <c r="C206" s="21" t="str">
        <f>VLOOKUP(B206,'[1]LISTADO ATM'!$A$2:$B$822,2,0)</f>
        <v xml:space="preserve">ATM S/M Liverpool Villa Mella </v>
      </c>
      <c r="D206" s="32" t="s">
        <v>22</v>
      </c>
      <c r="E206" s="33"/>
    </row>
    <row r="207" spans="1:5" s="13" customFormat="1" ht="18" x14ac:dyDescent="0.25">
      <c r="A207" s="21" t="str">
        <f>VLOOKUP(B207,'[1]LISTADO ATM'!$A$2:$C$922,3,0)</f>
        <v>NORTE</v>
      </c>
      <c r="B207" s="17">
        <v>649</v>
      </c>
      <c r="C207" s="21" t="str">
        <f>VLOOKUP(B207,'[1]LISTADO ATM'!$A$2:$B$822,2,0)</f>
        <v xml:space="preserve">ATM Oficina Galería 56 (San Francisco de Macorís) </v>
      </c>
      <c r="D207" s="32" t="s">
        <v>23</v>
      </c>
      <c r="E207" s="33"/>
    </row>
    <row r="208" spans="1:5" s="13" customFormat="1" ht="18" x14ac:dyDescent="0.25">
      <c r="A208" s="21" t="e">
        <f>VLOOKUP(B208,'[1]LISTADO ATM'!$A$2:$C$922,3,0)</f>
        <v>#N/A</v>
      </c>
      <c r="B208" s="17"/>
      <c r="C208" s="21" t="e">
        <f>VLOOKUP(B208,'[1]LISTADO ATM'!$A$2:$B$822,2,0)</f>
        <v>#N/A</v>
      </c>
      <c r="D208" s="82"/>
      <c r="E208" s="31"/>
    </row>
    <row r="209" spans="1:5" s="13" customFormat="1" ht="18" x14ac:dyDescent="0.25">
      <c r="A209" s="21" t="e">
        <f>VLOOKUP(B209,'[1]LISTADO ATM'!$A$2:$C$922,3,0)</f>
        <v>#N/A</v>
      </c>
      <c r="B209" s="17"/>
      <c r="C209" s="21" t="e">
        <f>VLOOKUP(B209,'[1]LISTADO ATM'!$A$2:$B$822,2,0)</f>
        <v>#N/A</v>
      </c>
      <c r="D209" s="82"/>
      <c r="E209" s="31"/>
    </row>
    <row r="210" spans="1:5" s="13" customFormat="1" ht="18" x14ac:dyDescent="0.25">
      <c r="A210" s="21" t="e">
        <f>VLOOKUP(B210,'[1]LISTADO ATM'!$A$2:$C$922,3,0)</f>
        <v>#N/A</v>
      </c>
      <c r="B210" s="17"/>
      <c r="C210" s="21" t="e">
        <f>VLOOKUP(B210,'[1]LISTADO ATM'!$A$2:$B$822,2,0)</f>
        <v>#N/A</v>
      </c>
      <c r="D210" s="82"/>
      <c r="E210" s="31"/>
    </row>
    <row r="211" spans="1:5" s="13" customFormat="1" ht="18" x14ac:dyDescent="0.25">
      <c r="A211" s="21" t="e">
        <f>VLOOKUP(B211,'[1]LISTADO ATM'!$A$2:$C$922,3,0)</f>
        <v>#N/A</v>
      </c>
      <c r="B211" s="17"/>
      <c r="C211" s="21" t="e">
        <f>VLOOKUP(B211,'[1]LISTADO ATM'!$A$2:$B$822,2,0)</f>
        <v>#N/A</v>
      </c>
      <c r="D211" s="82"/>
      <c r="E211" s="31"/>
    </row>
    <row r="212" spans="1:5" s="13" customFormat="1" ht="18" x14ac:dyDescent="0.25">
      <c r="A212" s="21" t="e">
        <f>VLOOKUP(B212,'[1]LISTADO ATM'!$A$2:$C$922,3,0)</f>
        <v>#N/A</v>
      </c>
      <c r="B212" s="17"/>
      <c r="C212" s="21" t="e">
        <f>VLOOKUP(B212,'[1]LISTADO ATM'!$A$2:$B$822,2,0)</f>
        <v>#N/A</v>
      </c>
      <c r="D212" s="82"/>
      <c r="E212" s="31"/>
    </row>
    <row r="213" spans="1:5" s="13" customFormat="1" ht="18.75" thickBot="1" x14ac:dyDescent="0.3">
      <c r="A213" s="21" t="e">
        <f>VLOOKUP(B213,'[1]LISTADO ATM'!$A$2:$C$922,3,0)</f>
        <v>#N/A</v>
      </c>
      <c r="B213" s="79"/>
      <c r="C213" s="21" t="e">
        <f>VLOOKUP(B213,'[1]LISTADO ATM'!$A$2:$B$822,2,0)</f>
        <v>#N/A</v>
      </c>
      <c r="D213" s="82"/>
      <c r="E213" s="31"/>
    </row>
    <row r="214" spans="1:5" ht="18.75" thickBot="1" x14ac:dyDescent="0.3">
      <c r="A214" s="28" t="s">
        <v>10</v>
      </c>
      <c r="B214" s="84">
        <f>COUNT(B202:B213)</f>
        <v>6</v>
      </c>
      <c r="C214" s="34"/>
      <c r="D214" s="35"/>
      <c r="E214" s="36"/>
    </row>
    <row r="215" spans="1:5" x14ac:dyDescent="0.25">
      <c r="A215" s="13"/>
      <c r="C215" s="13"/>
      <c r="D215" s="13"/>
      <c r="E215" s="13"/>
    </row>
    <row r="216" spans="1:5" x14ac:dyDescent="0.25">
      <c r="A216" s="13"/>
      <c r="C216" s="13"/>
      <c r="D216" s="13"/>
      <c r="E216" s="13"/>
    </row>
    <row r="217" spans="1:5" x14ac:dyDescent="0.25">
      <c r="A217" s="13"/>
      <c r="C217" s="13"/>
      <c r="D217" s="13"/>
      <c r="E217" s="13"/>
    </row>
    <row r="218" spans="1:5" x14ac:dyDescent="0.25">
      <c r="A218" s="13"/>
      <c r="C218" s="13"/>
      <c r="D218" s="13"/>
      <c r="E218" s="13"/>
    </row>
    <row r="219" spans="1:5" x14ac:dyDescent="0.25">
      <c r="A219" s="13"/>
      <c r="C219" s="13"/>
      <c r="D219" s="13"/>
      <c r="E219" s="13"/>
    </row>
    <row r="220" spans="1:5" x14ac:dyDescent="0.25">
      <c r="A220" s="13"/>
      <c r="C220" s="13"/>
      <c r="D220" s="13"/>
      <c r="E220" s="13"/>
    </row>
    <row r="221" spans="1:5" x14ac:dyDescent="0.25">
      <c r="A221" s="13"/>
      <c r="C221" s="13"/>
      <c r="D221" s="13"/>
      <c r="E221" s="13"/>
    </row>
    <row r="222" spans="1:5" x14ac:dyDescent="0.25">
      <c r="A222" s="13"/>
      <c r="C222" s="13"/>
      <c r="D222" s="13"/>
      <c r="E222" s="13"/>
    </row>
    <row r="223" spans="1:5" x14ac:dyDescent="0.25">
      <c r="A223" s="13"/>
      <c r="C223" s="13"/>
      <c r="D223" s="13"/>
      <c r="E223" s="13"/>
    </row>
    <row r="224" spans="1:5" x14ac:dyDescent="0.25">
      <c r="A224" s="13"/>
      <c r="C224" s="13"/>
      <c r="D224" s="13"/>
      <c r="E224" s="13"/>
    </row>
    <row r="225" spans="1:5" x14ac:dyDescent="0.25">
      <c r="A225" s="13"/>
      <c r="C225" s="13"/>
      <c r="D225" s="13"/>
      <c r="E225" s="13"/>
    </row>
    <row r="226" spans="1:5" x14ac:dyDescent="0.25">
      <c r="A226" s="13"/>
      <c r="C226" s="13"/>
      <c r="D226" s="13"/>
      <c r="E226" s="13"/>
    </row>
    <row r="227" spans="1:5" x14ac:dyDescent="0.25">
      <c r="A227" s="13"/>
      <c r="C227" s="13"/>
      <c r="D227" s="13"/>
      <c r="E227" s="13"/>
    </row>
    <row r="228" spans="1:5" x14ac:dyDescent="0.25">
      <c r="A228" s="13"/>
      <c r="C228" s="13"/>
      <c r="D228" s="13"/>
      <c r="E228" s="13"/>
    </row>
    <row r="229" spans="1:5" x14ac:dyDescent="0.25">
      <c r="A229" s="13"/>
      <c r="C229" s="13"/>
      <c r="D229" s="13"/>
      <c r="E229" s="13"/>
    </row>
    <row r="230" spans="1:5" x14ac:dyDescent="0.25">
      <c r="A230" s="13"/>
      <c r="C230" s="13"/>
      <c r="D230" s="13"/>
      <c r="E230" s="13"/>
    </row>
    <row r="231" spans="1:5" x14ac:dyDescent="0.25">
      <c r="A231" s="13"/>
      <c r="C231" s="13"/>
      <c r="D231" s="13"/>
      <c r="E231" s="13"/>
    </row>
    <row r="232" spans="1:5" x14ac:dyDescent="0.25">
      <c r="A232" s="13"/>
      <c r="C232" s="13"/>
      <c r="D232" s="13"/>
      <c r="E232" s="13"/>
    </row>
    <row r="233" spans="1:5" x14ac:dyDescent="0.25">
      <c r="A233" s="13"/>
      <c r="C233" s="13"/>
      <c r="D233" s="13"/>
      <c r="E233" s="13"/>
    </row>
    <row r="234" spans="1:5" x14ac:dyDescent="0.25">
      <c r="A234" s="13"/>
      <c r="C234" s="13"/>
      <c r="D234" s="13"/>
      <c r="E234" s="13"/>
    </row>
    <row r="235" spans="1:5" x14ac:dyDescent="0.25">
      <c r="A235" s="13"/>
      <c r="C235" s="13"/>
      <c r="D235" s="13"/>
      <c r="E235" s="13"/>
    </row>
    <row r="236" spans="1:5" x14ac:dyDescent="0.25">
      <c r="A236" s="13"/>
      <c r="C236" s="13"/>
      <c r="D236" s="13"/>
      <c r="E236" s="13"/>
    </row>
    <row r="237" spans="1:5" x14ac:dyDescent="0.25">
      <c r="A237" s="13"/>
      <c r="C237" s="13"/>
      <c r="D237" s="13"/>
      <c r="E237" s="13"/>
    </row>
    <row r="238" spans="1:5" x14ac:dyDescent="0.25">
      <c r="A238" s="13"/>
      <c r="C238" s="13"/>
      <c r="D238" s="13"/>
      <c r="E238" s="13"/>
    </row>
    <row r="239" spans="1:5" x14ac:dyDescent="0.25">
      <c r="A239" s="13"/>
      <c r="C239" s="13"/>
      <c r="D239" s="13"/>
      <c r="E239" s="13"/>
    </row>
    <row r="240" spans="1:5" x14ac:dyDescent="0.25">
      <c r="A240" s="13"/>
      <c r="C240" s="13"/>
      <c r="D240" s="13"/>
      <c r="E240" s="13"/>
    </row>
    <row r="241" spans="1:5" x14ac:dyDescent="0.25">
      <c r="A241" s="13"/>
      <c r="C241" s="13"/>
      <c r="D241" s="13"/>
      <c r="E241" s="13"/>
    </row>
  </sheetData>
  <dataConsolidate/>
  <mergeCells count="32">
    <mergeCell ref="D203:E203"/>
    <mergeCell ref="D202:E202"/>
    <mergeCell ref="D204:E204"/>
    <mergeCell ref="A177:E177"/>
    <mergeCell ref="A178:E178"/>
    <mergeCell ref="C195:E195"/>
    <mergeCell ref="D201:E201"/>
    <mergeCell ref="A196:B196"/>
    <mergeCell ref="C196:E199"/>
    <mergeCell ref="A197:B197"/>
    <mergeCell ref="A199:B199"/>
    <mergeCell ref="A200:E200"/>
    <mergeCell ref="A122:E122"/>
    <mergeCell ref="C151:E151"/>
    <mergeCell ref="A152:E152"/>
    <mergeCell ref="A153:E153"/>
    <mergeCell ref="C176:E176"/>
    <mergeCell ref="C107:E107"/>
    <mergeCell ref="A108:E108"/>
    <mergeCell ref="A109:E109"/>
    <mergeCell ref="C120:E120"/>
    <mergeCell ref="A121:E121"/>
    <mergeCell ref="A1:E1"/>
    <mergeCell ref="A2:E2"/>
    <mergeCell ref="A7:E7"/>
    <mergeCell ref="A3:B3"/>
    <mergeCell ref="C3:E6"/>
    <mergeCell ref="A6:B6"/>
    <mergeCell ref="C214:E214"/>
    <mergeCell ref="D205:E205"/>
    <mergeCell ref="D206:E206"/>
    <mergeCell ref="D207:E207"/>
  </mergeCells>
  <phoneticPr fontId="10" type="noConversion"/>
  <conditionalFormatting sqref="B1:B1048576">
    <cfRule type="duplicateValues" dxfId="67" priority="26"/>
  </conditionalFormatting>
  <conditionalFormatting sqref="E208:E1048576 E1:E206">
    <cfRule type="duplicateValues" dxfId="66" priority="25"/>
  </conditionalFormatting>
  <conditionalFormatting sqref="E207">
    <cfRule type="duplicateValues" dxfId="6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729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729 437 424 879 570 649                                                              </v>
      </c>
    </row>
    <row r="3" spans="2:5" ht="18.75" thickBot="1" x14ac:dyDescent="0.3">
      <c r="B3" s="17">
        <v>437</v>
      </c>
      <c r="C3" s="5" t="s">
        <v>15</v>
      </c>
    </row>
    <row r="4" spans="2:5" ht="18.75" thickBot="1" x14ac:dyDescent="0.3">
      <c r="B4" s="17">
        <v>424</v>
      </c>
      <c r="C4" s="5" t="s">
        <v>15</v>
      </c>
    </row>
    <row r="5" spans="2:5" ht="18.75" thickBot="1" x14ac:dyDescent="0.3">
      <c r="B5" s="17">
        <v>879</v>
      </c>
      <c r="C5" s="5" t="s">
        <v>15</v>
      </c>
    </row>
    <row r="6" spans="2:5" ht="18.75" thickBot="1" x14ac:dyDescent="0.3">
      <c r="B6" s="17">
        <v>570</v>
      </c>
      <c r="C6" s="5" t="s">
        <v>15</v>
      </c>
    </row>
    <row r="7" spans="2:5" ht="18.75" thickBot="1" x14ac:dyDescent="0.3">
      <c r="B7" s="17">
        <v>649</v>
      </c>
      <c r="C7" s="5" t="s">
        <v>15</v>
      </c>
    </row>
    <row r="8" spans="2:5" ht="18.75" thickBot="1" x14ac:dyDescent="0.3">
      <c r="B8" s="17"/>
      <c r="C8" s="5" t="s">
        <v>15</v>
      </c>
    </row>
    <row r="9" spans="2:5" ht="18.75" thickBot="1" x14ac:dyDescent="0.3">
      <c r="B9" s="17"/>
      <c r="C9" s="5" t="s">
        <v>15</v>
      </c>
      <c r="E9" s="1"/>
    </row>
    <row r="10" spans="2:5" ht="18.75" thickBot="1" x14ac:dyDescent="0.3">
      <c r="B10" s="17"/>
      <c r="C10" s="5" t="s">
        <v>15</v>
      </c>
    </row>
    <row r="11" spans="2:5" ht="18.75" thickBot="1" x14ac:dyDescent="0.3">
      <c r="B11" s="17"/>
      <c r="C11" s="5" t="s">
        <v>15</v>
      </c>
    </row>
    <row r="12" spans="2:5" ht="18.75" thickBot="1" x14ac:dyDescent="0.3">
      <c r="B12" s="17"/>
      <c r="C12" s="5" t="s">
        <v>15</v>
      </c>
    </row>
    <row r="13" spans="2:5" ht="18.75" thickBot="1" x14ac:dyDescent="0.3">
      <c r="B13" s="17"/>
      <c r="C13" s="5" t="s">
        <v>15</v>
      </c>
    </row>
    <row r="14" spans="2:5" ht="18.75" thickBot="1" x14ac:dyDescent="0.3">
      <c r="B14" s="17"/>
      <c r="C14" s="5" t="s">
        <v>15</v>
      </c>
    </row>
    <row r="15" spans="2:5" ht="18.75" thickBot="1" x14ac:dyDescent="0.3">
      <c r="B15" s="17"/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17"/>
      <c r="C31" s="5" t="s">
        <v>15</v>
      </c>
    </row>
    <row r="32" spans="2:3" ht="18.75" thickBot="1" x14ac:dyDescent="0.3">
      <c r="B32" s="17"/>
      <c r="C32" s="5" t="s">
        <v>15</v>
      </c>
    </row>
    <row r="33" spans="2:3" ht="18.75" thickBot="1" x14ac:dyDescent="0.3">
      <c r="B33" s="17"/>
      <c r="C33" s="5" t="s">
        <v>15</v>
      </c>
    </row>
    <row r="34" spans="2:3" ht="18.75" thickBot="1" x14ac:dyDescent="0.3">
      <c r="B34" s="17"/>
      <c r="C34" s="5" t="s">
        <v>15</v>
      </c>
    </row>
    <row r="35" spans="2:3" ht="18.75" thickBot="1" x14ac:dyDescent="0.3">
      <c r="B35" s="17"/>
      <c r="C35" s="5" t="s">
        <v>15</v>
      </c>
    </row>
    <row r="36" spans="2:3" ht="18.75" thickBot="1" x14ac:dyDescent="0.3">
      <c r="B36" s="17"/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64" priority="1380"/>
  </conditionalFormatting>
  <conditionalFormatting sqref="B60:B69">
    <cfRule type="duplicateValues" dxfId="63" priority="751"/>
    <cfRule type="duplicateValues" dxfId="62" priority="752"/>
  </conditionalFormatting>
  <conditionalFormatting sqref="B60:B69">
    <cfRule type="duplicateValues" dxfId="61" priority="750"/>
  </conditionalFormatting>
  <conditionalFormatting sqref="B60:B69">
    <cfRule type="duplicateValues" dxfId="60" priority="749"/>
  </conditionalFormatting>
  <conditionalFormatting sqref="B60:B69">
    <cfRule type="duplicateValues" dxfId="59" priority="744"/>
    <cfRule type="duplicateValues" dxfId="58" priority="745"/>
    <cfRule type="duplicateValues" dxfId="57" priority="746"/>
    <cfRule type="duplicateValues" dxfId="56" priority="747"/>
    <cfRule type="duplicateValues" dxfId="55" priority="748"/>
  </conditionalFormatting>
  <conditionalFormatting sqref="B57:B59">
    <cfRule type="duplicateValues" dxfId="54" priority="726"/>
    <cfRule type="duplicateValues" dxfId="53" priority="727"/>
    <cfRule type="duplicateValues" dxfId="52" priority="728"/>
    <cfRule type="duplicateValues" dxfId="51" priority="729"/>
    <cfRule type="duplicateValues" dxfId="50" priority="730"/>
  </conditionalFormatting>
  <conditionalFormatting sqref="B57:B59">
    <cfRule type="duplicateValues" dxfId="49" priority="731"/>
    <cfRule type="duplicateValues" dxfId="48" priority="732"/>
  </conditionalFormatting>
  <conditionalFormatting sqref="B57:B59">
    <cfRule type="duplicateValues" dxfId="47" priority="733"/>
  </conditionalFormatting>
  <conditionalFormatting sqref="B57:B59">
    <cfRule type="duplicateValues" dxfId="46" priority="734"/>
  </conditionalFormatting>
  <conditionalFormatting sqref="B53:B56">
    <cfRule type="duplicateValues" dxfId="45" priority="38"/>
  </conditionalFormatting>
  <conditionalFormatting sqref="B53:B56">
    <cfRule type="duplicateValues" dxfId="44" priority="43"/>
  </conditionalFormatting>
  <conditionalFormatting sqref="B37:B52">
    <cfRule type="duplicateValues" dxfId="43" priority="2"/>
  </conditionalFormatting>
  <conditionalFormatting sqref="B2:B36">
    <cfRule type="duplicateValues" dxfId="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4"/>
  <sheetViews>
    <sheetView topLeftCell="A67" workbookViewId="0">
      <selection activeCell="C26" sqref="C26"/>
    </sheetView>
  </sheetViews>
  <sheetFormatPr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41" priority="278"/>
  </conditionalFormatting>
  <conditionalFormatting sqref="B55">
    <cfRule type="duplicateValues" dxfId="40" priority="266"/>
  </conditionalFormatting>
  <conditionalFormatting sqref="B55">
    <cfRule type="duplicateValues" dxfId="39" priority="254"/>
  </conditionalFormatting>
  <conditionalFormatting sqref="B55">
    <cfRule type="duplicateValues" dxfId="38" priority="205"/>
  </conditionalFormatting>
  <conditionalFormatting sqref="B55">
    <cfRule type="duplicateValues" dxfId="37" priority="26990"/>
  </conditionalFormatting>
  <conditionalFormatting sqref="B95:B1048576 B1 B55">
    <cfRule type="duplicateValues" dxfId="36" priority="142"/>
  </conditionalFormatting>
  <conditionalFormatting sqref="B49:B54">
    <cfRule type="duplicateValues" dxfId="35" priority="132"/>
  </conditionalFormatting>
  <conditionalFormatting sqref="B49:B54">
    <cfRule type="duplicateValues" dxfId="34" priority="133"/>
  </conditionalFormatting>
  <conditionalFormatting sqref="B45:B48">
    <cfRule type="duplicateValues" dxfId="33" priority="127"/>
  </conditionalFormatting>
  <conditionalFormatting sqref="B45:B54">
    <cfRule type="duplicateValues" dxfId="32" priority="126"/>
  </conditionalFormatting>
  <conditionalFormatting sqref="B95:B1048576 B1 B45:B55">
    <cfRule type="duplicateValues" dxfId="31" priority="124"/>
  </conditionalFormatting>
  <conditionalFormatting sqref="B42:B44">
    <cfRule type="duplicateValues" dxfId="30" priority="122"/>
  </conditionalFormatting>
  <conditionalFormatting sqref="B42:B44">
    <cfRule type="duplicateValues" dxfId="29" priority="115"/>
  </conditionalFormatting>
  <conditionalFormatting sqref="B42:B44">
    <cfRule type="duplicateValues" dxfId="28" priority="114"/>
  </conditionalFormatting>
  <conditionalFormatting sqref="B42:B44">
    <cfRule type="duplicateValues" dxfId="27" priority="113"/>
  </conditionalFormatting>
  <conditionalFormatting sqref="B24:B41">
    <cfRule type="duplicateValues" dxfId="26" priority="93"/>
    <cfRule type="duplicateValues" dxfId="25" priority="94"/>
  </conditionalFormatting>
  <conditionalFormatting sqref="B24:B41">
    <cfRule type="duplicateValues" dxfId="24" priority="101"/>
  </conditionalFormatting>
  <conditionalFormatting sqref="B24:B41">
    <cfRule type="duplicateValues" dxfId="23" priority="92"/>
  </conditionalFormatting>
  <conditionalFormatting sqref="B95:B1048576 B1 B24:B55">
    <cfRule type="duplicateValues" dxfId="22" priority="91"/>
  </conditionalFormatting>
  <conditionalFormatting sqref="B24:B55 B1 B95:B1048576">
    <cfRule type="duplicateValues" dxfId="21" priority="80"/>
  </conditionalFormatting>
  <conditionalFormatting sqref="B95:B1048576">
    <cfRule type="duplicateValues" dxfId="20" priority="51"/>
  </conditionalFormatting>
  <conditionalFormatting sqref="B24:B55">
    <cfRule type="duplicateValues" dxfId="19" priority="41"/>
  </conditionalFormatting>
  <conditionalFormatting sqref="B24:B55">
    <cfRule type="duplicateValues" dxfId="18" priority="31"/>
  </conditionalFormatting>
  <conditionalFormatting sqref="B95:B1048576">
    <cfRule type="duplicateValues" dxfId="17" priority="25"/>
  </conditionalFormatting>
  <conditionalFormatting sqref="B95:B1048576">
    <cfRule type="duplicateValues" dxfId="16" priority="20"/>
  </conditionalFormatting>
  <conditionalFormatting sqref="B86:B94">
    <cfRule type="duplicateValues" dxfId="15" priority="19"/>
  </conditionalFormatting>
  <conditionalFormatting sqref="B86:B94">
    <cfRule type="duplicateValues" dxfId="14" priority="18"/>
  </conditionalFormatting>
  <conditionalFormatting sqref="B86:B94">
    <cfRule type="duplicateValues" dxfId="13" priority="17"/>
  </conditionalFormatting>
  <conditionalFormatting sqref="B86:B94">
    <cfRule type="duplicateValues" dxfId="12" priority="16"/>
  </conditionalFormatting>
  <conditionalFormatting sqref="B86:B94">
    <cfRule type="duplicateValues" dxfId="11" priority="15"/>
  </conditionalFormatting>
  <conditionalFormatting sqref="B86:B94">
    <cfRule type="duplicateValues" dxfId="10" priority="14"/>
  </conditionalFormatting>
  <conditionalFormatting sqref="B86:B94">
    <cfRule type="duplicateValues" dxfId="9" priority="13"/>
  </conditionalFormatting>
  <conditionalFormatting sqref="B86:B94">
    <cfRule type="duplicateValues" dxfId="8" priority="12"/>
  </conditionalFormatting>
  <conditionalFormatting sqref="B86:B94">
    <cfRule type="duplicateValues" dxfId="7" priority="11"/>
  </conditionalFormatting>
  <conditionalFormatting sqref="B1 B24:B55 B86:B1048576">
    <cfRule type="duplicateValues" dxfId="6" priority="7"/>
  </conditionalFormatting>
  <conditionalFormatting sqref="B2:B23">
    <cfRule type="duplicateValues" dxfId="5" priority="6"/>
  </conditionalFormatting>
  <conditionalFormatting sqref="B2:B23">
    <cfRule type="duplicateValues" dxfId="4" priority="5"/>
  </conditionalFormatting>
  <conditionalFormatting sqref="B56:B57">
    <cfRule type="duplicateValues" dxfId="3" priority="4"/>
  </conditionalFormatting>
  <conditionalFormatting sqref="B56:B57">
    <cfRule type="duplicateValues" dxfId="2" priority="3"/>
  </conditionalFormatting>
  <conditionalFormatting sqref="B58:B85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cp:lastPrinted>2021-08-14T08:14:39Z</cp:lastPrinted>
  <dcterms:created xsi:type="dcterms:W3CDTF">2020-12-19T20:17:28Z</dcterms:created>
  <dcterms:modified xsi:type="dcterms:W3CDTF">2021-10-19T03:25:17Z</dcterms:modified>
</cp:coreProperties>
</file>