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0\"/>
    </mc:Choice>
  </mc:AlternateContent>
  <xr:revisionPtr revIDLastSave="0" documentId="13_ncr:1_{5D2F0812-D060-4809-A43E-865F42EC11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fectivo" sheetId="1" r:id="rId1"/>
    <sheet name="concat" sheetId="3" r:id="rId2"/>
    <sheet name="Gráfico2" sheetId="2" r:id="rId3"/>
    <sheet name="Compacion corte y sin e" sheetId="4" r:id="rId4"/>
  </sheets>
  <externalReferences>
    <externalReference r:id="rId5"/>
  </externalReferences>
  <definedNames>
    <definedName name="_xlnm._FilterDatabase" localSheetId="0" hidden="1">Efectivo!#REF!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C88" i="1"/>
  <c r="C89" i="1"/>
  <c r="C90" i="1"/>
  <c r="C91" i="1"/>
  <c r="C92" i="1"/>
  <c r="C93" i="1"/>
  <c r="C56" i="1" l="1"/>
  <c r="C57" i="1"/>
  <c r="C58" i="1"/>
  <c r="C59" i="1"/>
  <c r="C60" i="1"/>
  <c r="C61" i="1"/>
  <c r="C62" i="1"/>
  <c r="A57" i="1"/>
  <c r="A58" i="1"/>
  <c r="A59" i="1"/>
  <c r="A60" i="1"/>
  <c r="A61" i="1"/>
  <c r="A62" i="1"/>
  <c r="B150" i="1"/>
  <c r="C144" i="1"/>
  <c r="C145" i="1"/>
  <c r="C146" i="1"/>
  <c r="C147" i="1"/>
  <c r="C148" i="1"/>
  <c r="C149" i="1"/>
  <c r="A143" i="1"/>
  <c r="A144" i="1"/>
  <c r="A145" i="1"/>
  <c r="A146" i="1"/>
  <c r="A147" i="1"/>
  <c r="A148" i="1"/>
  <c r="A149" i="1"/>
  <c r="B129" i="1"/>
  <c r="C121" i="1"/>
  <c r="C122" i="1"/>
  <c r="C123" i="1"/>
  <c r="C124" i="1"/>
  <c r="C125" i="1"/>
  <c r="C126" i="1"/>
  <c r="C127" i="1"/>
  <c r="C128" i="1"/>
  <c r="A122" i="1"/>
  <c r="A123" i="1"/>
  <c r="A124" i="1"/>
  <c r="A125" i="1"/>
  <c r="A126" i="1"/>
  <c r="A127" i="1"/>
  <c r="A128" i="1"/>
  <c r="B111" i="1"/>
  <c r="C103" i="1"/>
  <c r="C104" i="1"/>
  <c r="C105" i="1"/>
  <c r="C106" i="1"/>
  <c r="C107" i="1"/>
  <c r="C108" i="1"/>
  <c r="C109" i="1"/>
  <c r="C110" i="1"/>
  <c r="A104" i="1"/>
  <c r="A105" i="1"/>
  <c r="A106" i="1"/>
  <c r="A107" i="1"/>
  <c r="A108" i="1"/>
  <c r="A109" i="1"/>
  <c r="A110" i="1"/>
  <c r="C85" i="1"/>
  <c r="C86" i="1"/>
  <c r="C87" i="1"/>
  <c r="A86" i="1"/>
  <c r="A87" i="1"/>
  <c r="A88" i="1"/>
  <c r="A89" i="1"/>
  <c r="A90" i="1"/>
  <c r="A91" i="1"/>
  <c r="A92" i="1"/>
  <c r="A93" i="1"/>
  <c r="B78" i="1"/>
  <c r="C73" i="1"/>
  <c r="C74" i="1"/>
  <c r="C75" i="1"/>
  <c r="C76" i="1"/>
  <c r="C77" i="1"/>
  <c r="A72" i="1"/>
  <c r="A73" i="1"/>
  <c r="A74" i="1"/>
  <c r="A75" i="1"/>
  <c r="A76" i="1"/>
  <c r="A77" i="1"/>
  <c r="B64" i="1"/>
  <c r="C52" i="1"/>
  <c r="C53" i="1"/>
  <c r="C54" i="1"/>
  <c r="C55" i="1"/>
  <c r="C63" i="1"/>
  <c r="A53" i="1"/>
  <c r="A54" i="1"/>
  <c r="A55" i="1"/>
  <c r="A56" i="1"/>
  <c r="A63" i="1"/>
  <c r="C119" i="1"/>
  <c r="C120" i="1"/>
  <c r="A120" i="1"/>
  <c r="A121" i="1"/>
  <c r="C44" i="1"/>
  <c r="C45" i="1"/>
  <c r="C46" i="1"/>
  <c r="C47" i="1"/>
  <c r="C48" i="1"/>
  <c r="C49" i="1"/>
  <c r="C50" i="1"/>
  <c r="C51" i="1"/>
  <c r="A47" i="1"/>
  <c r="A48" i="1"/>
  <c r="A49" i="1"/>
  <c r="A50" i="1"/>
  <c r="A51" i="1"/>
  <c r="A52" i="1"/>
  <c r="A119" i="1"/>
  <c r="A85" i="1"/>
  <c r="C33" i="1" l="1"/>
  <c r="A33" i="1"/>
  <c r="C34" i="1"/>
  <c r="A34" i="1"/>
  <c r="C118" i="1"/>
  <c r="A118" i="1"/>
  <c r="C23" i="1"/>
  <c r="C22" i="1"/>
  <c r="C84" i="1"/>
  <c r="C41" i="1"/>
  <c r="C21" i="1"/>
  <c r="C20" i="1"/>
  <c r="C40" i="1"/>
  <c r="A23" i="1"/>
  <c r="A22" i="1"/>
  <c r="A84" i="1"/>
  <c r="A41" i="1"/>
  <c r="A21" i="1"/>
  <c r="A20" i="1"/>
  <c r="A40" i="1"/>
  <c r="C68" i="1"/>
  <c r="A68" i="1"/>
  <c r="C24" i="1"/>
  <c r="A24" i="1"/>
  <c r="C15" i="1"/>
  <c r="A15" i="1"/>
  <c r="C140" i="1"/>
  <c r="A140" i="1"/>
  <c r="A17" i="1" l="1"/>
  <c r="A16" i="1"/>
  <c r="A103" i="1"/>
  <c r="C17" i="1"/>
  <c r="C16" i="1"/>
  <c r="A70" i="1"/>
  <c r="A69" i="1"/>
  <c r="C70" i="1"/>
  <c r="C69" i="1"/>
  <c r="A139" i="1"/>
  <c r="C139" i="1"/>
  <c r="C143" i="1"/>
  <c r="A9" i="1"/>
  <c r="C9" i="1"/>
  <c r="A10" i="1"/>
  <c r="C10" i="1"/>
  <c r="C72" i="1" l="1"/>
  <c r="C116" i="1"/>
  <c r="C117" i="1"/>
  <c r="C71" i="1"/>
  <c r="A116" i="1"/>
  <c r="A117" i="1"/>
  <c r="A71" i="1"/>
  <c r="C25" i="1" l="1"/>
  <c r="A25" i="1"/>
  <c r="C83" i="1"/>
  <c r="A83" i="1"/>
  <c r="C18" i="1"/>
  <c r="C36" i="1"/>
  <c r="C102" i="1"/>
  <c r="A18" i="1"/>
  <c r="A36" i="1"/>
  <c r="A102" i="1"/>
  <c r="C11" i="1"/>
  <c r="C26" i="1"/>
  <c r="A11" i="1"/>
  <c r="A26" i="1"/>
  <c r="C39" i="1"/>
  <c r="C43" i="1"/>
  <c r="A43" i="1"/>
  <c r="A39" i="1"/>
  <c r="C27" i="1"/>
  <c r="A44" i="1"/>
  <c r="A27" i="1"/>
  <c r="C142" i="1"/>
  <c r="A142" i="1"/>
  <c r="C138" i="1"/>
  <c r="C141" i="1"/>
  <c r="A138" i="1"/>
  <c r="A141" i="1"/>
  <c r="C12" i="1"/>
  <c r="C42" i="1"/>
  <c r="A45" i="1"/>
  <c r="A12" i="1"/>
  <c r="A42" i="1"/>
  <c r="C19" i="1"/>
  <c r="C101" i="1"/>
  <c r="C35" i="1"/>
  <c r="A19" i="1"/>
  <c r="A101" i="1"/>
  <c r="A35" i="1"/>
  <c r="A132" i="1" l="1"/>
  <c r="A46" i="1"/>
  <c r="A28" i="1"/>
  <c r="C28" i="1"/>
  <c r="A13" i="1"/>
  <c r="C13" i="1"/>
  <c r="A137" i="1"/>
  <c r="C137" i="1"/>
  <c r="A100" i="1"/>
  <c r="C100" i="1"/>
  <c r="A37" i="1"/>
  <c r="C37" i="1"/>
  <c r="C29" i="1" l="1"/>
  <c r="A29" i="1"/>
  <c r="C30" i="1"/>
  <c r="A30" i="1"/>
  <c r="A31" i="1"/>
  <c r="A82" i="1"/>
  <c r="C99" i="1"/>
  <c r="A99" i="1"/>
  <c r="C31" i="1"/>
  <c r="C82" i="1"/>
  <c r="A38" i="1"/>
  <c r="C38" i="1"/>
  <c r="E2" i="3"/>
  <c r="A115" i="1" l="1"/>
  <c r="C115" i="1"/>
  <c r="C32" i="1" l="1"/>
  <c r="A32" i="1"/>
  <c r="C98" i="1" l="1"/>
  <c r="A98" i="1"/>
  <c r="C14" i="1" l="1"/>
  <c r="A14" i="1"/>
  <c r="A136" i="1" l="1"/>
  <c r="C136" i="1"/>
</calcChain>
</file>

<file path=xl/sharedStrings.xml><?xml version="1.0" encoding="utf-8"?>
<sst xmlns="http://schemas.openxmlformats.org/spreadsheetml/2006/main" count="1041" uniqueCount="27">
  <si>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</si>
  <si>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</si>
  <si>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</si>
  <si>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</si>
  <si>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</si>
  <si>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</si>
  <si>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</si>
  <si>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</si>
  <si>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</si>
  <si>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</si>
  <si>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</si>
  <si>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</si>
  <si>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</si>
  <si>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</si>
  <si>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</si>
  <si>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</si>
  <si>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</si>
  <si>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</si>
  <si>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</si>
  <si>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</si>
  <si>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</si>
  <si>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</si>
  <si>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GAVETA DE DEPOSITO LLENA</t>
  </si>
  <si>
    <t>Abastecido</t>
  </si>
  <si>
    <t>Solucionado</t>
  </si>
  <si>
    <t>2 Gavetas Vacias + 1 Gaveta Fallando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</si>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</sst>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4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4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5" borderId="0" applyNumberFormat="0" applyBorder="0" applyAlignment="0" applyProtection="0"/>
  </cellStyleXfs>
  <cellXfs count="9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6" fillId="46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39" fillId="5" borderId="44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6" fillId="46" borderId="2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  <xf numFmtId="0" fontId="5" fillId="6" borderId="33" xfId="0" applyNumberFormat="1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6" fillId="10" borderId="45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89"/>
      <tableStyleElement type="headerRow" dxfId="88"/>
      <tableStyleElement type="totalRow" dxfId="87"/>
      <tableStyleElement type="firstColumn" dxfId="86"/>
      <tableStyleElement type="lastColumn" dxfId="85"/>
      <tableStyleElement type="firstRowStripe" dxfId="84"/>
      <tableStyleElement type="firstColumn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topLeftCell="A103" zoomScale="90" zoomScaleNormal="90" workbookViewId="0">
      <selection activeCell="C143" sqref="C143"/>
    </sheetView>
  </sheetViews>
  <sheetFormatPr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94.42578125" style="12" bestFit="1" customWidth="1"/>
    <col min="4" max="4" width="52" style="12" bestFit="1" customWidth="1"/>
    <col min="5" max="5" width="17.28515625" style="12" customWidth="1"/>
    <col min="6" max="16384" width="23.42578125" style="12"/>
  </cols>
  <sheetData>
    <row r="1" spans="1:5" ht="25.5" x14ac:dyDescent="0.25">
      <c r="A1" s="46" t="s">
        <v>0</v>
      </c>
      <c r="B1" s="47"/>
      <c r="C1" s="47"/>
      <c r="D1" s="47"/>
      <c r="E1" s="48"/>
    </row>
    <row r="2" spans="1:5" ht="25.5" x14ac:dyDescent="0.25">
      <c r="A2" s="49" t="s">
        <v>19</v>
      </c>
      <c r="B2" s="50"/>
      <c r="C2" s="50"/>
      <c r="D2" s="50"/>
      <c r="E2" s="51"/>
    </row>
    <row r="3" spans="1:5" x14ac:dyDescent="0.25">
      <c r="A3" s="55"/>
      <c r="B3" s="56"/>
      <c r="C3" s="57"/>
      <c r="D3" s="57"/>
      <c r="E3" s="58"/>
    </row>
    <row r="4" spans="1:5" ht="18.75" thickBot="1" x14ac:dyDescent="0.3">
      <c r="A4" s="11" t="s">
        <v>1</v>
      </c>
      <c r="B4" s="24">
        <v>44489.25</v>
      </c>
      <c r="C4" s="59"/>
      <c r="D4" s="59"/>
      <c r="E4" s="60"/>
    </row>
    <row r="5" spans="1:5" ht="18.75" thickBot="1" x14ac:dyDescent="0.3">
      <c r="A5" s="11" t="s">
        <v>2</v>
      </c>
      <c r="B5" s="24">
        <v>44489.708333333336</v>
      </c>
      <c r="C5" s="59"/>
      <c r="D5" s="59"/>
      <c r="E5" s="60"/>
    </row>
    <row r="6" spans="1:5" x14ac:dyDescent="0.25">
      <c r="A6" s="63"/>
      <c r="B6" s="64"/>
      <c r="C6" s="61"/>
      <c r="D6" s="61"/>
      <c r="E6" s="62"/>
    </row>
    <row r="7" spans="1:5" ht="18.75" thickBot="1" x14ac:dyDescent="0.3">
      <c r="A7" s="52" t="s">
        <v>3</v>
      </c>
      <c r="B7" s="53"/>
      <c r="C7" s="53"/>
      <c r="D7" s="53"/>
      <c r="E7" s="54"/>
    </row>
    <row r="8" spans="1:5" ht="18" x14ac:dyDescent="0.25">
      <c r="A8" s="25" t="s">
        <v>4</v>
      </c>
      <c r="B8" s="32" t="s">
        <v>5</v>
      </c>
      <c r="C8" s="25" t="s">
        <v>6</v>
      </c>
      <c r="D8" s="23" t="s">
        <v>7</v>
      </c>
      <c r="E8" s="30" t="s">
        <v>8</v>
      </c>
    </row>
    <row r="9" spans="1:5" s="13" customFormat="1" ht="18" x14ac:dyDescent="0.25">
      <c r="A9" s="21" t="str">
        <f>VLOOKUP(B9,'[1]LISTADO ATM'!$A$2:$C$922,3,0)</f>
        <v>DISTRITO NACIONAL</v>
      </c>
      <c r="B9" s="17">
        <v>499</v>
      </c>
      <c r="C9" s="21" t="str">
        <f>VLOOKUP(B9,'[1]LISTADO ATM'!$A$2:$B$822,2,0)</f>
        <v xml:space="preserve">ATM Estación Sunix Tiradentes </v>
      </c>
      <c r="D9" s="36" t="s">
        <v>23</v>
      </c>
      <c r="E9" s="16">
        <v>3336063077</v>
      </c>
    </row>
    <row r="10" spans="1:5" s="13" customFormat="1" ht="18" x14ac:dyDescent="0.25">
      <c r="A10" s="21" t="str">
        <f>VLOOKUP(B10,'[1]LISTADO ATM'!$A$2:$C$922,3,0)</f>
        <v>DISTRITO NACIONAL</v>
      </c>
      <c r="B10" s="17">
        <v>239</v>
      </c>
      <c r="C10" s="21" t="str">
        <f>VLOOKUP(B10,'[1]LISTADO ATM'!$A$2:$B$822,2,0)</f>
        <v xml:space="preserve">ATM Autobanco Charles de Gaulle </v>
      </c>
      <c r="D10" s="36" t="s">
        <v>23</v>
      </c>
      <c r="E10" s="16">
        <v>3336063076</v>
      </c>
    </row>
    <row r="11" spans="1:5" s="13" customFormat="1" ht="18.75" customHeight="1" x14ac:dyDescent="0.25">
      <c r="A11" s="21" t="str">
        <f>VLOOKUP(B11,'[1]LISTADO ATM'!$A$2:$C$922,3,0)</f>
        <v>ESTE</v>
      </c>
      <c r="B11" s="17">
        <v>211</v>
      </c>
      <c r="C11" s="21" t="str">
        <f>VLOOKUP(B11,'[1]LISTADO ATM'!$A$2:$B$922,2,0)</f>
        <v xml:space="preserve">ATM Oficina La Romana I </v>
      </c>
      <c r="D11" s="36" t="s">
        <v>23</v>
      </c>
      <c r="E11" s="16">
        <v>3336063048</v>
      </c>
    </row>
    <row r="12" spans="1:5" s="13" customFormat="1" ht="18.75" customHeight="1" x14ac:dyDescent="0.25">
      <c r="A12" s="21" t="str">
        <f>VLOOKUP(B12,'[1]LISTADO ATM'!$A$2:$C$922,3,0)</f>
        <v>NORTE</v>
      </c>
      <c r="B12" s="17">
        <v>142</v>
      </c>
      <c r="C12" s="21" t="str">
        <f>VLOOKUP(B12,'[1]LISTADO ATM'!$A$2:$B$922,2,0)</f>
        <v xml:space="preserve">ATM Centro de Caja Galerías Bonao </v>
      </c>
      <c r="D12" s="36" t="s">
        <v>23</v>
      </c>
      <c r="E12" s="16">
        <v>3336063039</v>
      </c>
    </row>
    <row r="13" spans="1:5" s="13" customFormat="1" ht="18.75" customHeight="1" x14ac:dyDescent="0.25">
      <c r="A13" s="15" t="str">
        <f>VLOOKUP(B13,'[1]LISTADO ATM'!$A$2:$C$922,3,0)</f>
        <v>ESTE</v>
      </c>
      <c r="B13" s="17">
        <v>912</v>
      </c>
      <c r="C13" s="15" t="str">
        <f>VLOOKUP(B13,'[1]LISTADO ATM'!$A$2:$B$922,2,0)</f>
        <v xml:space="preserve">ATM Oficina San Pedro II </v>
      </c>
      <c r="D13" s="36" t="s">
        <v>23</v>
      </c>
      <c r="E13" s="16">
        <v>3336062147</v>
      </c>
    </row>
    <row r="14" spans="1:5" s="13" customFormat="1" ht="18" x14ac:dyDescent="0.25">
      <c r="A14" s="15" t="str">
        <f>VLOOKUP(B14,'[1]LISTADO ATM'!$A$2:$C$922,3,0)</f>
        <v>DISTRITO NACIONAL</v>
      </c>
      <c r="B14" s="17">
        <v>354</v>
      </c>
      <c r="C14" s="15" t="str">
        <f>VLOOKUP(B14,'[1]LISTADO ATM'!$A$2:$B$922,2,0)</f>
        <v xml:space="preserve">ATM Oficina Núñez de Cáceres II </v>
      </c>
      <c r="D14" s="36" t="s">
        <v>23</v>
      </c>
      <c r="E14" s="16">
        <v>3336059773</v>
      </c>
    </row>
    <row r="15" spans="1:5" s="13" customFormat="1" ht="18" x14ac:dyDescent="0.25">
      <c r="A15" s="21" t="str">
        <f>VLOOKUP(B15,'[1]LISTADO ATM'!$A$2:$C$922,3,0)</f>
        <v>NORTE</v>
      </c>
      <c r="B15" s="17">
        <v>395</v>
      </c>
      <c r="C15" s="21" t="str">
        <f>VLOOKUP(B15,'[1]LISTADO ATM'!$A$2:$B$822,2,0)</f>
        <v xml:space="preserve">ATM UNP Sabana Iglesia </v>
      </c>
      <c r="D15" s="36" t="s">
        <v>23</v>
      </c>
      <c r="E15" s="16">
        <v>3336063106</v>
      </c>
    </row>
    <row r="16" spans="1:5" s="13" customFormat="1" ht="18" x14ac:dyDescent="0.25">
      <c r="A16" s="21" t="str">
        <f>VLOOKUP(B16,'[1]LISTADO ATM'!$A$2:$C$922,3,0)</f>
        <v>DISTRITO NACIONAL</v>
      </c>
      <c r="B16" s="17">
        <v>957</v>
      </c>
      <c r="C16" s="21" t="str">
        <f>VLOOKUP(B16,'[1]LISTADO ATM'!$A$2:$B$822,2,0)</f>
        <v xml:space="preserve">ATM Oficina Venezuela </v>
      </c>
      <c r="D16" s="36" t="s">
        <v>23</v>
      </c>
      <c r="E16" s="16">
        <v>3336063079</v>
      </c>
    </row>
    <row r="17" spans="1:5" s="13" customFormat="1" ht="18" x14ac:dyDescent="0.25">
      <c r="A17" s="21" t="str">
        <f>VLOOKUP(B17,'[1]LISTADO ATM'!$A$2:$C$922,3,0)</f>
        <v>SUR</v>
      </c>
      <c r="B17" s="17">
        <v>765</v>
      </c>
      <c r="C17" s="21" t="str">
        <f>VLOOKUP(B17,'[1]LISTADO ATM'!$A$2:$B$822,2,0)</f>
        <v xml:space="preserve">ATM Oficina Azua I </v>
      </c>
      <c r="D17" s="36" t="s">
        <v>23</v>
      </c>
      <c r="E17" s="16">
        <v>3336063078</v>
      </c>
    </row>
    <row r="18" spans="1:5" s="13" customFormat="1" ht="18" x14ac:dyDescent="0.25">
      <c r="A18" s="21" t="str">
        <f>VLOOKUP(B18,'[1]LISTADO ATM'!$A$2:$C$922,3,0)</f>
        <v>DISTRITO NACIONAL</v>
      </c>
      <c r="B18" s="17">
        <v>911</v>
      </c>
      <c r="C18" s="21" t="str">
        <f>VLOOKUP(B18,'[1]LISTADO ATM'!$A$2:$B$822,2,0)</f>
        <v xml:space="preserve">ATM Oficina Venezuela II </v>
      </c>
      <c r="D18" s="36" t="s">
        <v>23</v>
      </c>
      <c r="E18" s="16">
        <v>3336061252</v>
      </c>
    </row>
    <row r="19" spans="1:5" s="13" customFormat="1" ht="18" x14ac:dyDescent="0.25">
      <c r="A19" s="21" t="str">
        <f>VLOOKUP(B19,'[1]LISTADO ATM'!$A$2:$C$922,3,0)</f>
        <v>SUR</v>
      </c>
      <c r="B19" s="35">
        <v>766</v>
      </c>
      <c r="C19" s="21" t="str">
        <f>VLOOKUP(B19,'[1]LISTADO ATM'!$A$2:$B$822,2,0)</f>
        <v xml:space="preserve">ATM Oficina Azua II </v>
      </c>
      <c r="D19" s="36" t="s">
        <v>23</v>
      </c>
      <c r="E19" s="16">
        <v>3336063030</v>
      </c>
    </row>
    <row r="20" spans="1:5" s="13" customFormat="1" ht="18.75" customHeight="1" x14ac:dyDescent="0.25">
      <c r="A20" s="21" t="str">
        <f>VLOOKUP(B20,'[1]LISTADO ATM'!$A$2:$C$922,3,0)</f>
        <v>NORTE</v>
      </c>
      <c r="B20" s="17">
        <v>757</v>
      </c>
      <c r="C20" s="21" t="str">
        <f>VLOOKUP(B20,'[1]LISTADO ATM'!$A$2:$B$922,2,0)</f>
        <v xml:space="preserve">ATM UNP Plaza Paseo (Santiago) </v>
      </c>
      <c r="D20" s="36" t="s">
        <v>23</v>
      </c>
      <c r="E20" s="16">
        <v>3336063632</v>
      </c>
    </row>
    <row r="21" spans="1:5" s="13" customFormat="1" ht="18.75" customHeight="1" x14ac:dyDescent="0.25">
      <c r="A21" s="21" t="str">
        <f>VLOOKUP(B21,'[1]LISTADO ATM'!$A$2:$C$922,3,0)</f>
        <v>DISTRITO NACIONAL</v>
      </c>
      <c r="B21" s="17">
        <v>540</v>
      </c>
      <c r="C21" s="21" t="str">
        <f>VLOOKUP(B21,'[1]LISTADO ATM'!$A$2:$B$922,2,0)</f>
        <v xml:space="preserve">ATM Autoservicio Sambil I </v>
      </c>
      <c r="D21" s="36" t="s">
        <v>23</v>
      </c>
      <c r="E21" s="16">
        <v>3336063594</v>
      </c>
    </row>
    <row r="22" spans="1:5" s="13" customFormat="1" ht="18.75" customHeight="1" x14ac:dyDescent="0.25">
      <c r="A22" s="21" t="str">
        <f>VLOOKUP(B22,'[1]LISTADO ATM'!$A$2:$C$922,3,0)</f>
        <v>DISTRITO NACIONAL</v>
      </c>
      <c r="B22" s="17">
        <v>983</v>
      </c>
      <c r="C22" s="21" t="str">
        <f>VLOOKUP(B22,'[1]LISTADO ATM'!$A$2:$B$922,2,0)</f>
        <v xml:space="preserve">ATM Bravo República de Colombia </v>
      </c>
      <c r="D22" s="36" t="s">
        <v>23</v>
      </c>
      <c r="E22" s="16">
        <v>3336063516</v>
      </c>
    </row>
    <row r="23" spans="1:5" s="13" customFormat="1" ht="18.75" customHeight="1" x14ac:dyDescent="0.25">
      <c r="A23" s="21" t="str">
        <f>VLOOKUP(B23,'[1]LISTADO ATM'!$A$2:$C$922,3,0)</f>
        <v>DISTRITO NACIONAL</v>
      </c>
      <c r="B23" s="17">
        <v>815</v>
      </c>
      <c r="C23" s="21" t="str">
        <f>VLOOKUP(B23,'[1]LISTADO ATM'!$A$2:$B$922,2,0)</f>
        <v xml:space="preserve">ATM Oficina Atalaya del Mar </v>
      </c>
      <c r="D23" s="36" t="s">
        <v>23</v>
      </c>
      <c r="E23" s="16">
        <v>3336063502</v>
      </c>
    </row>
    <row r="24" spans="1:5" s="13" customFormat="1" ht="18.75" customHeight="1" x14ac:dyDescent="0.25">
      <c r="A24" s="21" t="str">
        <f>VLOOKUP(B24,'[1]LISTADO ATM'!$A$2:$C$922,3,0)</f>
        <v>DISTRITO NACIONAL</v>
      </c>
      <c r="B24" s="17">
        <v>724</v>
      </c>
      <c r="C24" s="21" t="str">
        <f>VLOOKUP(B24,'[1]LISTADO ATM'!$A$2:$B$922,2,0)</f>
        <v xml:space="preserve">ATM El Huacal I </v>
      </c>
      <c r="D24" s="36" t="s">
        <v>23</v>
      </c>
      <c r="E24" s="16">
        <v>3336063206</v>
      </c>
    </row>
    <row r="25" spans="1:5" s="13" customFormat="1" ht="18.75" customHeight="1" x14ac:dyDescent="0.25">
      <c r="A25" s="21" t="str">
        <f>VLOOKUP(B25,'[1]LISTADO ATM'!$A$2:$C$922,3,0)</f>
        <v>ESTE</v>
      </c>
      <c r="B25" s="17">
        <v>963</v>
      </c>
      <c r="C25" s="21" t="str">
        <f>VLOOKUP(B25,'[1]LISTADO ATM'!$A$2:$B$922,2,0)</f>
        <v xml:space="preserve">ATM Multiplaza La Romana </v>
      </c>
      <c r="D25" s="36" t="s">
        <v>23</v>
      </c>
      <c r="E25" s="16">
        <v>3336063057</v>
      </c>
    </row>
    <row r="26" spans="1:5" s="13" customFormat="1" ht="18.75" customHeight="1" x14ac:dyDescent="0.25">
      <c r="A26" s="21" t="str">
        <f>VLOOKUP(B26,'[1]LISTADO ATM'!$A$2:$C$922,3,0)</f>
        <v>ESTE</v>
      </c>
      <c r="B26" s="17">
        <v>399</v>
      </c>
      <c r="C26" s="21" t="str">
        <f>VLOOKUP(B26,'[1]LISTADO ATM'!$A$2:$B$922,2,0)</f>
        <v xml:space="preserve">ATM Oficina La Romana II </v>
      </c>
      <c r="D26" s="36" t="s">
        <v>23</v>
      </c>
      <c r="E26" s="16">
        <v>3336063049</v>
      </c>
    </row>
    <row r="27" spans="1:5" s="13" customFormat="1" ht="18.75" customHeight="1" x14ac:dyDescent="0.25">
      <c r="A27" s="21" t="str">
        <f>VLOOKUP(B27,'[1]LISTADO ATM'!$A$2:$C$922,3,0)</f>
        <v>DISTRITO NACIONAL</v>
      </c>
      <c r="B27" s="17">
        <v>240</v>
      </c>
      <c r="C27" s="21" t="str">
        <f>VLOOKUP(B27,'[1]LISTADO ATM'!$A$2:$B$922,2,0)</f>
        <v xml:space="preserve">ATM Oficina Carrefour I </v>
      </c>
      <c r="D27" s="36" t="s">
        <v>23</v>
      </c>
      <c r="E27" s="16">
        <v>3336063045</v>
      </c>
    </row>
    <row r="28" spans="1:5" s="13" customFormat="1" ht="18.75" customHeight="1" x14ac:dyDescent="0.25">
      <c r="A28" s="15" t="str">
        <f>VLOOKUP(B28,'[1]LISTADO ATM'!$A$2:$C$922,3,0)</f>
        <v>DISTRITO NACIONAL</v>
      </c>
      <c r="B28" s="17">
        <v>514</v>
      </c>
      <c r="C28" s="15" t="str">
        <f>VLOOKUP(B28,'[1]LISTADO ATM'!$A$2:$B$922,2,0)</f>
        <v>ATM Autoservicio Charles de Gaulle</v>
      </c>
      <c r="D28" s="36" t="s">
        <v>23</v>
      </c>
      <c r="E28" s="16">
        <v>3336062477</v>
      </c>
    </row>
    <row r="29" spans="1:5" s="13" customFormat="1" ht="18" x14ac:dyDescent="0.25">
      <c r="A29" s="15" t="str">
        <f>VLOOKUP(B29,'[1]LISTADO ATM'!$A$2:$C$922,3,0)</f>
        <v>SUR</v>
      </c>
      <c r="B29" s="17">
        <v>767</v>
      </c>
      <c r="C29" s="15" t="str">
        <f>VLOOKUP(B29,'[1]LISTADO ATM'!$A$2:$B$922,2,0)</f>
        <v xml:space="preserve">ATM S/M Diverso (Azua) </v>
      </c>
      <c r="D29" s="36" t="s">
        <v>23</v>
      </c>
      <c r="E29" s="16">
        <v>3336061576</v>
      </c>
    </row>
    <row r="30" spans="1:5" s="13" customFormat="1" ht="18" x14ac:dyDescent="0.25">
      <c r="A30" s="15" t="str">
        <f>VLOOKUP(B30,'[1]LISTADO ATM'!$A$2:$C$922,3,0)</f>
        <v>ESTE</v>
      </c>
      <c r="B30" s="17">
        <v>843</v>
      </c>
      <c r="C30" s="15" t="str">
        <f>VLOOKUP(B30,'[1]LISTADO ATM'!$A$2:$B$922,2,0)</f>
        <v xml:space="preserve">ATM Oficina Romana Centro </v>
      </c>
      <c r="D30" s="36" t="s">
        <v>23</v>
      </c>
      <c r="E30" s="16">
        <v>3336061561</v>
      </c>
    </row>
    <row r="31" spans="1:5" s="13" customFormat="1" ht="18" x14ac:dyDescent="0.25">
      <c r="A31" s="15" t="str">
        <f>VLOOKUP(B31,'[1]LISTADO ATM'!$A$2:$C$922,3,0)</f>
        <v>DISTRITO NACIONAL</v>
      </c>
      <c r="B31" s="17">
        <v>338</v>
      </c>
      <c r="C31" s="15" t="str">
        <f>VLOOKUP(B31,'[1]LISTADO ATM'!$A$2:$B$922,2,0)</f>
        <v>ATM S/M Aprezio Pantoja</v>
      </c>
      <c r="D31" s="36" t="s">
        <v>23</v>
      </c>
      <c r="E31" s="16">
        <v>3336061515</v>
      </c>
    </row>
    <row r="32" spans="1:5" s="13" customFormat="1" ht="18" x14ac:dyDescent="0.25">
      <c r="A32" s="15" t="str">
        <f>VLOOKUP(B32,'[1]LISTADO ATM'!$A$2:$C$922,3,0)</f>
        <v>SUR</v>
      </c>
      <c r="B32" s="17">
        <v>311</v>
      </c>
      <c r="C32" s="15" t="str">
        <f>VLOOKUP(B32,'[1]LISTADO ATM'!$A$2:$B$922,2,0)</f>
        <v>ATM Plaza Eroski</v>
      </c>
      <c r="D32" s="36" t="s">
        <v>23</v>
      </c>
      <c r="E32" s="16">
        <v>3336059894</v>
      </c>
    </row>
    <row r="33" spans="1:5" s="13" customFormat="1" ht="18" x14ac:dyDescent="0.25">
      <c r="A33" s="21" t="str">
        <f>VLOOKUP(B33,'[1]LISTADO ATM'!$A$2:$C$922,3,0)</f>
        <v>DISTRITO NACIONAL</v>
      </c>
      <c r="B33" s="17">
        <v>967</v>
      </c>
      <c r="C33" s="21" t="str">
        <f>VLOOKUP(B33,'[1]LISTADO ATM'!$A$2:$B$822,2,0)</f>
        <v xml:space="preserve">ATM UNP Hiper Olé Autopista Duarte </v>
      </c>
      <c r="D33" s="36" t="s">
        <v>23</v>
      </c>
      <c r="E33" s="16">
        <v>3336063672</v>
      </c>
    </row>
    <row r="34" spans="1:5" s="13" customFormat="1" ht="18" x14ac:dyDescent="0.25">
      <c r="A34" s="21" t="str">
        <f>VLOOKUP(B34,'[1]LISTADO ATM'!$A$2:$C$922,3,0)</f>
        <v>DISTRITO NACIONAL</v>
      </c>
      <c r="B34" s="17">
        <v>884</v>
      </c>
      <c r="C34" s="21" t="str">
        <f>VLOOKUP(B34,'[1]LISTADO ATM'!$A$2:$B$822,2,0)</f>
        <v xml:space="preserve">ATM UNP Olé Sabana Perdida </v>
      </c>
      <c r="D34" s="36" t="s">
        <v>23</v>
      </c>
      <c r="E34" s="16">
        <v>3336063659</v>
      </c>
    </row>
    <row r="35" spans="1:5" s="13" customFormat="1" ht="18" x14ac:dyDescent="0.25">
      <c r="A35" s="21" t="str">
        <f>VLOOKUP(B35,'[1]LISTADO ATM'!$A$2:$C$922,3,0)</f>
        <v>DISTRITO NACIONAL</v>
      </c>
      <c r="B35" s="17">
        <v>224</v>
      </c>
      <c r="C35" s="21" t="str">
        <f>VLOOKUP(B35,'[1]LISTADO ATM'!$A$2:$B$822,2,0)</f>
        <v xml:space="preserve">ATM S/M Nacional El Millón (Núñez de Cáceres) </v>
      </c>
      <c r="D35" s="36" t="s">
        <v>23</v>
      </c>
      <c r="E35" s="16">
        <v>3336063075</v>
      </c>
    </row>
    <row r="36" spans="1:5" s="13" customFormat="1" ht="18" x14ac:dyDescent="0.25">
      <c r="A36" s="21" t="str">
        <f>VLOOKUP(B36,'[1]LISTADO ATM'!$A$2:$C$922,3,0)</f>
        <v>NORTE</v>
      </c>
      <c r="B36" s="17">
        <v>683</v>
      </c>
      <c r="C36" s="21" t="str">
        <f>VLOOKUP(B36,'[1]LISTADO ATM'!$A$2:$B$822,2,0)</f>
        <v>ATM INCARNA El Pino (la Vega)</v>
      </c>
      <c r="D36" s="36" t="s">
        <v>23</v>
      </c>
      <c r="E36" s="16">
        <v>3336063073</v>
      </c>
    </row>
    <row r="37" spans="1:5" s="13" customFormat="1" ht="18" x14ac:dyDescent="0.25">
      <c r="A37" s="21" t="str">
        <f>VLOOKUP(B37,'[1]LISTADO ATM'!$A$2:$C$922,3,0)</f>
        <v>SUR</v>
      </c>
      <c r="B37" s="17">
        <v>537</v>
      </c>
      <c r="C37" s="21" t="str">
        <f>VLOOKUP(B37,'[1]LISTADO ATM'!$A$2:$B$822,2,0)</f>
        <v xml:space="preserve">ATM Estación Texaco Enriquillo (Barahona) </v>
      </c>
      <c r="D37" s="36" t="s">
        <v>23</v>
      </c>
      <c r="E37" s="16">
        <v>3336062080</v>
      </c>
    </row>
    <row r="38" spans="1:5" s="13" customFormat="1" ht="18" x14ac:dyDescent="0.25">
      <c r="A38" s="21" t="str">
        <f>VLOOKUP(B38,'[1]LISTADO ATM'!$A$2:$C$922,3,0)</f>
        <v>DISTRITO NACIONAL</v>
      </c>
      <c r="B38" s="17">
        <v>424</v>
      </c>
      <c r="C38" s="21" t="str">
        <f>VLOOKUP(B38,'[1]LISTADO ATM'!$A$2:$B$922,2,0)</f>
        <v xml:space="preserve">ATM UNP Jumbo Luperón I </v>
      </c>
      <c r="D38" s="36" t="s">
        <v>23</v>
      </c>
      <c r="E38" s="16">
        <v>3336061587</v>
      </c>
    </row>
    <row r="39" spans="1:5" s="13" customFormat="1" ht="18.75" customHeight="1" x14ac:dyDescent="0.25">
      <c r="A39" s="21" t="str">
        <f>VLOOKUP(B39,'[1]LISTADO ATM'!$A$2:$C$922,3,0)</f>
        <v>DISTRITO NACIONAL</v>
      </c>
      <c r="B39" s="17">
        <v>562</v>
      </c>
      <c r="C39" s="21" t="str">
        <f>VLOOKUP(B39,'[1]LISTADO ATM'!$A$2:$B$922,2,0)</f>
        <v xml:space="preserve">ATM S/M Jumbo Carretera Mella </v>
      </c>
      <c r="D39" s="36" t="s">
        <v>23</v>
      </c>
      <c r="E39" s="16">
        <v>3336063043</v>
      </c>
    </row>
    <row r="40" spans="1:5" s="13" customFormat="1" ht="18.75" customHeight="1" x14ac:dyDescent="0.25">
      <c r="A40" s="21" t="str">
        <f>VLOOKUP(B40,'[1]LISTADO ATM'!$A$2:$C$922,3,0)</f>
        <v>DISTRITO NACIONAL</v>
      </c>
      <c r="B40" s="17">
        <v>993</v>
      </c>
      <c r="C40" s="21" t="str">
        <f>VLOOKUP(B40,'[1]LISTADO ATM'!$A$2:$B$922,2,0)</f>
        <v xml:space="preserve">ATM Centro Medico Integral II </v>
      </c>
      <c r="D40" s="36" t="s">
        <v>23</v>
      </c>
      <c r="E40" s="16">
        <v>3336063684</v>
      </c>
    </row>
    <row r="41" spans="1:5" s="13" customFormat="1" ht="18.75" customHeight="1" x14ac:dyDescent="0.25">
      <c r="A41" s="21" t="str">
        <f>VLOOKUP(B41,'[1]LISTADO ATM'!$A$2:$C$922,3,0)</f>
        <v>DISTRITO NACIONAL</v>
      </c>
      <c r="B41" s="17">
        <v>536</v>
      </c>
      <c r="C41" s="21" t="str">
        <f>VLOOKUP(B41,'[1]LISTADO ATM'!$A$2:$B$922,2,0)</f>
        <v xml:space="preserve">ATM Super Lama San Isidro </v>
      </c>
      <c r="D41" s="36" t="s">
        <v>23</v>
      </c>
      <c r="E41" s="16">
        <v>3336063585</v>
      </c>
    </row>
    <row r="42" spans="1:5" s="13" customFormat="1" ht="18.75" customHeight="1" x14ac:dyDescent="0.25">
      <c r="A42" s="21" t="str">
        <f>VLOOKUP(B42,'[1]LISTADO ATM'!$A$2:$C$922,3,0)</f>
        <v>DISTRITO NACIONAL</v>
      </c>
      <c r="B42" s="17">
        <v>918</v>
      </c>
      <c r="C42" s="21" t="str">
        <f>VLOOKUP(B42,'[1]LISTADO ATM'!$A$2:$B$922,2,0)</f>
        <v xml:space="preserve">ATM S/M Liverpool de la Jacobo Majluta </v>
      </c>
      <c r="D42" s="36" t="s">
        <v>23</v>
      </c>
      <c r="E42" s="16">
        <v>3336063046</v>
      </c>
    </row>
    <row r="43" spans="1:5" s="13" customFormat="1" ht="18.75" customHeight="1" x14ac:dyDescent="0.25">
      <c r="A43" s="21" t="str">
        <f>VLOOKUP(B43,'[1]LISTADO ATM'!$A$2:$C$922,3,0)</f>
        <v>NORTE</v>
      </c>
      <c r="B43" s="17">
        <v>351</v>
      </c>
      <c r="C43" s="21" t="str">
        <f>VLOOKUP(B43,'[1]LISTADO ATM'!$A$2:$B$922,2,0)</f>
        <v xml:space="preserve">ATM S/M José Luís (Puerto Plata) </v>
      </c>
      <c r="D43" s="36" t="s">
        <v>23</v>
      </c>
      <c r="E43" s="16">
        <v>3336063044</v>
      </c>
    </row>
    <row r="44" spans="1:5" s="13" customFormat="1" ht="18.75" customHeight="1" x14ac:dyDescent="0.25">
      <c r="A44" s="21" t="str">
        <f>VLOOKUP(B44,'[1]LISTADO ATM'!$A$2:$C$922,3,0)</f>
        <v>DISTRITO NACIONAL</v>
      </c>
      <c r="B44" s="17">
        <v>493</v>
      </c>
      <c r="C44" s="21" t="str">
        <f>VLOOKUP(B44,'[1]LISTADO ATM'!$A$2:$B$922,2,0)</f>
        <v xml:space="preserve">ATM Oficina Haina Occidental II </v>
      </c>
      <c r="D44" s="36" t="s">
        <v>23</v>
      </c>
      <c r="E44" s="16">
        <v>3336063040</v>
      </c>
    </row>
    <row r="45" spans="1:5" s="13" customFormat="1" ht="18.75" customHeight="1" x14ac:dyDescent="0.25">
      <c r="A45" s="21" t="str">
        <f>VLOOKUP(B45,'[1]LISTADO ATM'!$A$2:$C$922,3,0)</f>
        <v>DISTRITO NACIONAL</v>
      </c>
      <c r="B45" s="17">
        <v>507</v>
      </c>
      <c r="C45" s="21" t="str">
        <f>VLOOKUP(B45,'[1]LISTADO ATM'!$A$2:$B$922,2,0)</f>
        <v>ATM Estación Sigma Boca Chica</v>
      </c>
      <c r="D45" s="36" t="s">
        <v>23</v>
      </c>
      <c r="E45" s="16">
        <v>3336063038</v>
      </c>
    </row>
    <row r="46" spans="1:5" s="13" customFormat="1" ht="18.75" customHeight="1" x14ac:dyDescent="0.25">
      <c r="A46" s="15" t="str">
        <f>VLOOKUP(B46,'[1]LISTADO ATM'!$A$2:$C$922,3,0)</f>
        <v>NORTE</v>
      </c>
      <c r="B46" s="17">
        <v>851</v>
      </c>
      <c r="C46" s="21" t="str">
        <f>VLOOKUP(B46,'[1]LISTADO ATM'!$A$2:$B$922,2,0)</f>
        <v xml:space="preserve">ATM Hospital Vinicio Calventi </v>
      </c>
      <c r="D46" s="36" t="s">
        <v>23</v>
      </c>
      <c r="E46" s="16">
        <v>3336062551</v>
      </c>
    </row>
    <row r="47" spans="1:5" s="13" customFormat="1" ht="18" x14ac:dyDescent="0.25">
      <c r="A47" s="15" t="str">
        <f>VLOOKUP(B47,'[1]LISTADO ATM'!$A$2:$C$922,3,0)</f>
        <v>ESTE</v>
      </c>
      <c r="B47" s="17">
        <v>838</v>
      </c>
      <c r="C47" s="21" t="str">
        <f>VLOOKUP(B47,'[1]LISTADO ATM'!$A$2:$B$922,2,0)</f>
        <v xml:space="preserve">ATM UNP Consuelo </v>
      </c>
      <c r="D47" s="36" t="s">
        <v>23</v>
      </c>
      <c r="E47" s="16">
        <v>3336062100</v>
      </c>
    </row>
    <row r="48" spans="1:5" s="13" customFormat="1" ht="18" x14ac:dyDescent="0.25">
      <c r="A48" s="15" t="str">
        <f>VLOOKUP(B48,'[1]LISTADO ATM'!$A$2:$C$922,3,0)</f>
        <v>NORTE</v>
      </c>
      <c r="B48" s="17">
        <v>380</v>
      </c>
      <c r="C48" s="21" t="str">
        <f>VLOOKUP(B48,'[1]LISTADO ATM'!$A$2:$B$922,2,0)</f>
        <v xml:space="preserve">ATM Oficina Navarrete </v>
      </c>
      <c r="D48" s="36" t="s">
        <v>23</v>
      </c>
      <c r="E48" s="16">
        <v>3336063964</v>
      </c>
    </row>
    <row r="49" spans="1:5" s="13" customFormat="1" ht="18" x14ac:dyDescent="0.25">
      <c r="A49" s="15" t="str">
        <f>VLOOKUP(B49,'[1]LISTADO ATM'!$A$2:$C$922,3,0)</f>
        <v>NORTE</v>
      </c>
      <c r="B49" s="17">
        <v>796</v>
      </c>
      <c r="C49" s="21" t="str">
        <f>VLOOKUP(B49,'[1]LISTADO ATM'!$A$2:$B$922,2,0)</f>
        <v xml:space="preserve">ATM Oficina Plaza Ventura (Nagua) </v>
      </c>
      <c r="D49" s="36" t="s">
        <v>23</v>
      </c>
      <c r="E49" s="16">
        <v>3336064082</v>
      </c>
    </row>
    <row r="50" spans="1:5" s="13" customFormat="1" ht="18" x14ac:dyDescent="0.25">
      <c r="A50" s="15" t="str">
        <f>VLOOKUP(B50,'[1]LISTADO ATM'!$A$2:$C$922,3,0)</f>
        <v>SUR</v>
      </c>
      <c r="B50" s="17">
        <v>592</v>
      </c>
      <c r="C50" s="21" t="str">
        <f>VLOOKUP(B50,'[1]LISTADO ATM'!$A$2:$B$922,2,0)</f>
        <v xml:space="preserve">ATM Centro de Caja San Cristóbal I </v>
      </c>
      <c r="D50" s="36" t="s">
        <v>23</v>
      </c>
      <c r="E50" s="16">
        <v>3336063989</v>
      </c>
    </row>
    <row r="51" spans="1:5" s="13" customFormat="1" ht="18" x14ac:dyDescent="0.25">
      <c r="A51" s="15" t="str">
        <f>VLOOKUP(B51,'[1]LISTADO ATM'!$A$2:$C$922,3,0)</f>
        <v>DISTRITO NACIONAL</v>
      </c>
      <c r="B51" s="17">
        <v>672</v>
      </c>
      <c r="C51" s="21" t="str">
        <f>VLOOKUP(B51,'[1]LISTADO ATM'!$A$2:$B$922,2,0)</f>
        <v>ATM Destacamento Policía Nacional La Victoria</v>
      </c>
      <c r="D51" s="36" t="s">
        <v>23</v>
      </c>
      <c r="E51" s="16">
        <v>3336063054</v>
      </c>
    </row>
    <row r="52" spans="1:5" s="13" customFormat="1" ht="18" x14ac:dyDescent="0.25">
      <c r="A52" s="15" t="str">
        <f>VLOOKUP(B52,'[1]LISTADO ATM'!$A$2:$C$922,3,0)</f>
        <v>DISTRITO NACIONAL</v>
      </c>
      <c r="B52" s="17">
        <v>834</v>
      </c>
      <c r="C52" s="21" t="str">
        <f>VLOOKUP(B52,'[1]LISTADO ATM'!$A$2:$B$922,2,0)</f>
        <v xml:space="preserve">ATM Centro Médico Moderno </v>
      </c>
      <c r="D52" s="36" t="s">
        <v>23</v>
      </c>
      <c r="E52" s="16">
        <v>3336061512</v>
      </c>
    </row>
    <row r="53" spans="1:5" s="13" customFormat="1" ht="18" x14ac:dyDescent="0.25">
      <c r="A53" s="15" t="str">
        <f>VLOOKUP(B53,'[1]LISTADO ATM'!$A$2:$C$922,3,0)</f>
        <v>DISTRITO NACIONAL</v>
      </c>
      <c r="B53" s="17">
        <v>547</v>
      </c>
      <c r="C53" s="21" t="str">
        <f>VLOOKUP(B53,'[1]LISTADO ATM'!$A$2:$B$922,2,0)</f>
        <v xml:space="preserve">ATM Plaza Lama Herrera </v>
      </c>
      <c r="D53" s="36" t="s">
        <v>23</v>
      </c>
      <c r="E53" s="16">
        <v>3336060948</v>
      </c>
    </row>
    <row r="54" spans="1:5" s="13" customFormat="1" ht="18" x14ac:dyDescent="0.25">
      <c r="A54" s="15" t="str">
        <f>VLOOKUP(B54,'[1]LISTADO ATM'!$A$2:$C$922,3,0)</f>
        <v>NORTE</v>
      </c>
      <c r="B54" s="17">
        <v>157</v>
      </c>
      <c r="C54" s="21" t="str">
        <f>VLOOKUP(B54,'[1]LISTADO ATM'!$A$2:$B$922,2,0)</f>
        <v xml:space="preserve">ATM Oficina Samaná </v>
      </c>
      <c r="D54" s="36" t="s">
        <v>23</v>
      </c>
      <c r="E54" s="16">
        <v>3336063535</v>
      </c>
    </row>
    <row r="55" spans="1:5" s="13" customFormat="1" ht="18" x14ac:dyDescent="0.25">
      <c r="A55" s="15" t="str">
        <f>VLOOKUP(B55,'[1]LISTADO ATM'!$A$2:$C$922,3,0)</f>
        <v>NORTE</v>
      </c>
      <c r="B55" s="17">
        <v>52</v>
      </c>
      <c r="C55" s="21" t="str">
        <f>VLOOKUP(B55,'[1]LISTADO ATM'!$A$2:$B$922,2,0)</f>
        <v xml:space="preserve">ATM Oficina Jarabacoa </v>
      </c>
      <c r="D55" s="36" t="s">
        <v>23</v>
      </c>
      <c r="E55" s="16">
        <v>3336063888</v>
      </c>
    </row>
    <row r="56" spans="1:5" s="13" customFormat="1" ht="18" x14ac:dyDescent="0.25">
      <c r="A56" s="15" t="str">
        <f>VLOOKUP(B56,'[1]LISTADO ATM'!$A$2:$C$922,3,0)</f>
        <v>DISTRITO NACIONAL</v>
      </c>
      <c r="B56" s="17">
        <v>684</v>
      </c>
      <c r="C56" s="21" t="str">
        <f>VLOOKUP(B56,'[1]LISTADO ATM'!$A$2:$B$922,2,0)</f>
        <v>ATM Estación Texaco Prolongación 27 Febrero</v>
      </c>
      <c r="D56" s="36" t="s">
        <v>23</v>
      </c>
      <c r="E56" s="16">
        <v>3336062542</v>
      </c>
    </row>
    <row r="57" spans="1:5" s="13" customFormat="1" ht="18" x14ac:dyDescent="0.25">
      <c r="A57" s="15" t="str">
        <f>VLOOKUP(B57,'[1]LISTADO ATM'!$A$2:$C$922,3,0)</f>
        <v>DISTRITO NACIONAL</v>
      </c>
      <c r="B57" s="17">
        <v>676</v>
      </c>
      <c r="C57" s="21" t="str">
        <f>VLOOKUP(B57,'[1]LISTADO ATM'!$A$2:$B$922,2,0)</f>
        <v>ATM S/M Bravo Colina Del Oeste</v>
      </c>
      <c r="D57" s="36" t="s">
        <v>23</v>
      </c>
      <c r="E57" s="31">
        <v>3336062545</v>
      </c>
    </row>
    <row r="58" spans="1:5" s="13" customFormat="1" ht="18" x14ac:dyDescent="0.25">
      <c r="A58" s="15" t="str">
        <f>VLOOKUP(B58,'[1]LISTADO ATM'!$A$2:$C$922,3,0)</f>
        <v>DISTRITO NACIONAL</v>
      </c>
      <c r="B58" s="17">
        <v>600</v>
      </c>
      <c r="C58" s="21" t="str">
        <f>VLOOKUP(B58,'[1]LISTADO ATM'!$A$2:$B$922,2,0)</f>
        <v>ATM S/M Bravo Hipica</v>
      </c>
      <c r="D58" s="36" t="s">
        <v>23</v>
      </c>
      <c r="E58" s="38">
        <v>3336063613</v>
      </c>
    </row>
    <row r="59" spans="1:5" s="13" customFormat="1" ht="18" x14ac:dyDescent="0.25">
      <c r="A59" s="15" t="str">
        <f>VLOOKUP(B59,'[1]LISTADO ATM'!$A$2:$C$922,3,0)</f>
        <v>DISTRITO NACIONAL</v>
      </c>
      <c r="B59" s="17">
        <v>267</v>
      </c>
      <c r="C59" s="21" t="str">
        <f>VLOOKUP(B59,'[1]LISTADO ATM'!$A$2:$B$922,2,0)</f>
        <v xml:space="preserve">ATM Centro de Caja México </v>
      </c>
      <c r="D59" s="36" t="s">
        <v>23</v>
      </c>
      <c r="E59" s="16">
        <v>3336061261</v>
      </c>
    </row>
    <row r="60" spans="1:5" s="13" customFormat="1" ht="18" x14ac:dyDescent="0.25">
      <c r="A60" s="15" t="str">
        <f>VLOOKUP(B60,'[1]LISTADO ATM'!$A$2:$C$922,3,0)</f>
        <v>DISTRITO NACIONAL</v>
      </c>
      <c r="B60" s="17">
        <v>441</v>
      </c>
      <c r="C60" s="21" t="str">
        <f>VLOOKUP(B60,'[1]LISTADO ATM'!$A$2:$B$922,2,0)</f>
        <v>ATM Estacion de Servicio Romulo Betancour</v>
      </c>
      <c r="D60" s="36" t="s">
        <v>23</v>
      </c>
      <c r="E60" s="16">
        <v>3336063922</v>
      </c>
    </row>
    <row r="61" spans="1:5" s="13" customFormat="1" ht="18" x14ac:dyDescent="0.25">
      <c r="A61" s="15" t="str">
        <f>VLOOKUP(B61,'[1]LISTADO ATM'!$A$2:$C$922,3,0)</f>
        <v>NORTE</v>
      </c>
      <c r="B61" s="17">
        <v>413</v>
      </c>
      <c r="C61" s="21" t="str">
        <f>VLOOKUP(B61,'[1]LISTADO ATM'!$A$2:$B$922,2,0)</f>
        <v xml:space="preserve">ATM UNP Las Galeras Samaná </v>
      </c>
      <c r="D61" s="36" t="s">
        <v>23</v>
      </c>
      <c r="E61" s="31">
        <v>3336063033</v>
      </c>
    </row>
    <row r="62" spans="1:5" s="13" customFormat="1" ht="18" x14ac:dyDescent="0.25">
      <c r="A62" s="15" t="e">
        <f>VLOOKUP(B62,'[1]LISTADO ATM'!$A$2:$C$922,3,0)</f>
        <v>#N/A</v>
      </c>
      <c r="B62" s="17"/>
      <c r="C62" s="21" t="e">
        <f>VLOOKUP(B62,'[1]LISTADO ATM'!$A$2:$B$922,2,0)</f>
        <v>#N/A</v>
      </c>
      <c r="D62" s="36" t="s">
        <v>23</v>
      </c>
      <c r="E62" s="38"/>
    </row>
    <row r="63" spans="1:5" s="13" customFormat="1" ht="18.75" thickBot="1" x14ac:dyDescent="0.3">
      <c r="A63" s="15" t="e">
        <f>VLOOKUP(B63,'[1]LISTADO ATM'!$A$2:$C$922,3,0)</f>
        <v>#N/A</v>
      </c>
      <c r="B63" s="17"/>
      <c r="C63" s="21" t="e">
        <f>VLOOKUP(B63,'[1]LISTADO ATM'!$A$2:$B$922,2,0)</f>
        <v>#N/A</v>
      </c>
      <c r="D63" s="36" t="s">
        <v>23</v>
      </c>
      <c r="E63" s="38"/>
    </row>
    <row r="64" spans="1:5" ht="18.75" thickBot="1" x14ac:dyDescent="0.3">
      <c r="A64" s="26" t="s">
        <v>10</v>
      </c>
      <c r="B64" s="37">
        <f>COUNT(B9:B63)</f>
        <v>53</v>
      </c>
      <c r="C64" s="41"/>
      <c r="D64" s="42"/>
      <c r="E64" s="43"/>
    </row>
    <row r="65" spans="1:5" x14ac:dyDescent="0.25">
      <c r="A65" s="63"/>
      <c r="B65" s="64"/>
      <c r="C65" s="64"/>
      <c r="D65" s="64"/>
      <c r="E65" s="65"/>
    </row>
    <row r="66" spans="1:5" ht="18.75" thickBot="1" x14ac:dyDescent="0.3">
      <c r="A66" s="52" t="s">
        <v>14</v>
      </c>
      <c r="B66" s="53"/>
      <c r="C66" s="53"/>
      <c r="D66" s="53"/>
      <c r="E66" s="54"/>
    </row>
    <row r="67" spans="1:5" s="13" customFormat="1" ht="18" x14ac:dyDescent="0.25">
      <c r="A67" s="25" t="s">
        <v>4</v>
      </c>
      <c r="B67" s="25" t="s">
        <v>5</v>
      </c>
      <c r="C67" s="25" t="s">
        <v>6</v>
      </c>
      <c r="D67" s="23" t="s">
        <v>7</v>
      </c>
      <c r="E67" s="34" t="s">
        <v>8</v>
      </c>
    </row>
    <row r="68" spans="1:5" s="13" customFormat="1" ht="18" x14ac:dyDescent="0.25">
      <c r="A68" s="21" t="str">
        <f>VLOOKUP(B68,'[1]LISTADO ATM'!$A$2:$C$922,3,0)</f>
        <v>SUR</v>
      </c>
      <c r="B68" s="17">
        <v>101</v>
      </c>
      <c r="C68" s="21" t="str">
        <f>VLOOKUP(B68,'[1]LISTADO ATM'!$A$2:$B$822,2,0)</f>
        <v xml:space="preserve">ATM Oficina San Juan de la Maguana I </v>
      </c>
      <c r="D68" s="29" t="s">
        <v>24</v>
      </c>
      <c r="E68" s="31">
        <v>3336063379</v>
      </c>
    </row>
    <row r="69" spans="1:5" s="13" customFormat="1" ht="18" x14ac:dyDescent="0.25">
      <c r="A69" s="21" t="str">
        <f>VLOOKUP(B69,'[1]LISTADO ATM'!$A$2:$C$922,3,0)</f>
        <v>DISTRITO NACIONAL</v>
      </c>
      <c r="B69" s="17">
        <v>836</v>
      </c>
      <c r="C69" s="21" t="str">
        <f>VLOOKUP(B69,'[1]LISTADO ATM'!$A$2:$B$822,2,0)</f>
        <v xml:space="preserve">ATM UNP Plaza Luperón </v>
      </c>
      <c r="D69" s="29" t="s">
        <v>24</v>
      </c>
      <c r="E69" s="31">
        <v>3336063083</v>
      </c>
    </row>
    <row r="70" spans="1:5" s="13" customFormat="1" ht="18" x14ac:dyDescent="0.25">
      <c r="A70" s="21" t="str">
        <f>VLOOKUP(B70,'[1]LISTADO ATM'!$A$2:$C$922,3,0)</f>
        <v>NORTE</v>
      </c>
      <c r="B70" s="17">
        <v>606</v>
      </c>
      <c r="C70" s="21" t="str">
        <f>VLOOKUP(B70,'[1]LISTADO ATM'!$A$2:$B$822,2,0)</f>
        <v xml:space="preserve">ATM UNP Manolo Tavarez Justo </v>
      </c>
      <c r="D70" s="29" t="s">
        <v>24</v>
      </c>
      <c r="E70" s="31">
        <v>3336063082</v>
      </c>
    </row>
    <row r="71" spans="1:5" s="13" customFormat="1" ht="18" x14ac:dyDescent="0.25">
      <c r="A71" s="21" t="str">
        <f>VLOOKUP(B71,'[1]LISTADO ATM'!$A$2:$C$922,3,0)</f>
        <v>NORTE</v>
      </c>
      <c r="B71" s="17">
        <v>910</v>
      </c>
      <c r="C71" s="21" t="str">
        <f>VLOOKUP(B71,'[1]LISTADO ATM'!$A$2:$B$822,2,0)</f>
        <v xml:space="preserve">ATM Oficina El Sol II (Santiago) </v>
      </c>
      <c r="D71" s="29" t="s">
        <v>24</v>
      </c>
      <c r="E71" s="31">
        <v>3336063067</v>
      </c>
    </row>
    <row r="72" spans="1:5" s="13" customFormat="1" ht="18" x14ac:dyDescent="0.25">
      <c r="A72" s="21" t="str">
        <f>VLOOKUP(B72,'[1]LISTADO ATM'!$A$2:$C$922,3,0)</f>
        <v>NORTE</v>
      </c>
      <c r="B72" s="17">
        <v>654</v>
      </c>
      <c r="C72" s="21" t="str">
        <f>VLOOKUP(B72,'[1]LISTADO ATM'!$A$2:$B$822,2,0)</f>
        <v>ATM Autoservicio S/M Jumbo Puerto Plata</v>
      </c>
      <c r="D72" s="29" t="s">
        <v>24</v>
      </c>
      <c r="E72" s="31">
        <v>3336062948</v>
      </c>
    </row>
    <row r="73" spans="1:5" s="13" customFormat="1" ht="18" x14ac:dyDescent="0.25">
      <c r="A73" s="21" t="str">
        <f>VLOOKUP(B73,'[1]LISTADO ATM'!$A$2:$C$922,3,0)</f>
        <v>SUR</v>
      </c>
      <c r="B73" s="17">
        <v>48</v>
      </c>
      <c r="C73" s="21" t="str">
        <f>VLOOKUP(B73,'[1]LISTADO ATM'!$A$2:$B$822,2,0)</f>
        <v xml:space="preserve">ATM Autoservicio Neiba I </v>
      </c>
      <c r="D73" s="29" t="s">
        <v>24</v>
      </c>
      <c r="E73" s="31">
        <v>3336061574</v>
      </c>
    </row>
    <row r="74" spans="1:5" s="13" customFormat="1" ht="18" x14ac:dyDescent="0.25">
      <c r="A74" s="21" t="str">
        <f>VLOOKUP(B74,'[1]LISTADO ATM'!$A$2:$C$922,3,0)</f>
        <v>NORTE</v>
      </c>
      <c r="B74" s="17">
        <v>228</v>
      </c>
      <c r="C74" s="21" t="str">
        <f>VLOOKUP(B74,'[1]LISTADO ATM'!$A$2:$B$822,2,0)</f>
        <v xml:space="preserve">ATM Oficina SAJOMA </v>
      </c>
      <c r="D74" s="29" t="s">
        <v>24</v>
      </c>
      <c r="E74" s="31">
        <v>3336063954</v>
      </c>
    </row>
    <row r="75" spans="1:5" s="13" customFormat="1" ht="18" x14ac:dyDescent="0.25">
      <c r="A75" s="21" t="str">
        <f>VLOOKUP(B75,'[1]LISTADO ATM'!$A$2:$C$922,3,0)</f>
        <v>SUR</v>
      </c>
      <c r="B75" s="17">
        <v>584</v>
      </c>
      <c r="C75" s="21" t="str">
        <f>VLOOKUP(B75,'[1]LISTADO ATM'!$A$2:$B$822,2,0)</f>
        <v xml:space="preserve">ATM Oficina San Cristóbal I </v>
      </c>
      <c r="D75" s="29" t="s">
        <v>24</v>
      </c>
      <c r="E75" s="31">
        <v>3336063081</v>
      </c>
    </row>
    <row r="76" spans="1:5" s="13" customFormat="1" ht="18" x14ac:dyDescent="0.25">
      <c r="A76" s="21" t="e">
        <f>VLOOKUP(B76,'[1]LISTADO ATM'!$A$2:$C$922,3,0)</f>
        <v>#N/A</v>
      </c>
      <c r="B76" s="17"/>
      <c r="C76" s="21" t="e">
        <f>VLOOKUP(B76,'[1]LISTADO ATM'!$A$2:$B$822,2,0)</f>
        <v>#N/A</v>
      </c>
      <c r="D76" s="29" t="s">
        <v>24</v>
      </c>
      <c r="E76" s="31"/>
    </row>
    <row r="77" spans="1:5" s="13" customFormat="1" ht="18.75" thickBot="1" x14ac:dyDescent="0.3">
      <c r="A77" s="21" t="e">
        <f>VLOOKUP(B77,'[1]LISTADO ATM'!$A$2:$C$922,3,0)</f>
        <v>#N/A</v>
      </c>
      <c r="B77" s="17"/>
      <c r="C77" s="21" t="e">
        <f>VLOOKUP(B77,'[1]LISTADO ATM'!$A$2:$B$822,2,0)</f>
        <v>#N/A</v>
      </c>
      <c r="D77" s="29" t="s">
        <v>24</v>
      </c>
      <c r="E77" s="31"/>
    </row>
    <row r="78" spans="1:5" ht="18.75" thickBot="1" x14ac:dyDescent="0.3">
      <c r="A78" s="28" t="s">
        <v>10</v>
      </c>
      <c r="B78" s="37">
        <f>COUNT(B68:B77)</f>
        <v>8</v>
      </c>
      <c r="C78" s="66"/>
      <c r="D78" s="66"/>
      <c r="E78" s="66"/>
    </row>
    <row r="79" spans="1:5" s="13" customFormat="1" ht="15.75" thickBot="1" x14ac:dyDescent="0.3">
      <c r="A79" s="67"/>
      <c r="B79" s="68"/>
      <c r="C79" s="68"/>
      <c r="D79" s="68"/>
      <c r="E79" s="69"/>
    </row>
    <row r="80" spans="1:5" s="13" customFormat="1" ht="18.75" thickBot="1" x14ac:dyDescent="0.3">
      <c r="A80" s="70" t="s">
        <v>12</v>
      </c>
      <c r="B80" s="71"/>
      <c r="C80" s="71"/>
      <c r="D80" s="71"/>
      <c r="E80" s="72"/>
    </row>
    <row r="81" spans="1:5" s="13" customFormat="1" ht="18" x14ac:dyDescent="0.25">
      <c r="A81" s="25" t="s">
        <v>4</v>
      </c>
      <c r="B81" s="25" t="s">
        <v>5</v>
      </c>
      <c r="C81" s="25" t="s">
        <v>6</v>
      </c>
      <c r="D81" s="23" t="s">
        <v>7</v>
      </c>
      <c r="E81" s="34" t="s">
        <v>8</v>
      </c>
    </row>
    <row r="82" spans="1:5" s="13" customFormat="1" ht="18" x14ac:dyDescent="0.25">
      <c r="A82" s="15" t="str">
        <f>VLOOKUP(B82,'[1]LISTADO ATM'!$A$2:$C$922,3,0)</f>
        <v>SUR</v>
      </c>
      <c r="B82" s="17">
        <v>582</v>
      </c>
      <c r="C82" s="15" t="str">
        <f>VLOOKUP(B82,'[1]LISTADO ATM'!$A$2:$B$922,2,0)</f>
        <v>ATM Estación Sabana Yegua</v>
      </c>
      <c r="D82" s="27" t="s">
        <v>9</v>
      </c>
      <c r="E82" s="16">
        <v>3336061517</v>
      </c>
    </row>
    <row r="83" spans="1:5" s="13" customFormat="1" ht="18.75" customHeight="1" x14ac:dyDescent="0.25">
      <c r="A83" s="21" t="str">
        <f>VLOOKUP(B83,'[1]LISTADO ATM'!$A$2:$C$922,3,0)</f>
        <v>DISTRITO NACIONAL</v>
      </c>
      <c r="B83" s="17">
        <v>564</v>
      </c>
      <c r="C83" s="21" t="str">
        <f>VLOOKUP(B83,'[1]LISTADO ATM'!$A$2:$B$922,2,0)</f>
        <v xml:space="preserve">ATM Ministerio de Agricultura </v>
      </c>
      <c r="D83" s="27" t="s">
        <v>9</v>
      </c>
      <c r="E83" s="16">
        <v>3336063051</v>
      </c>
    </row>
    <row r="84" spans="1:5" s="13" customFormat="1" ht="18.75" customHeight="1" x14ac:dyDescent="0.25">
      <c r="A84" s="21" t="str">
        <f>VLOOKUP(B84,'[1]LISTADO ATM'!$A$2:$C$922,3,0)</f>
        <v>ESTE</v>
      </c>
      <c r="B84" s="17">
        <v>630</v>
      </c>
      <c r="C84" s="21" t="str">
        <f>VLOOKUP(B84,'[1]LISTADO ATM'!$A$2:$B$922,2,0)</f>
        <v xml:space="preserve">ATM Oficina Plaza Zaglul (SPM) </v>
      </c>
      <c r="D84" s="27" t="s">
        <v>9</v>
      </c>
      <c r="E84" s="16">
        <v>3336063529</v>
      </c>
    </row>
    <row r="85" spans="1:5" s="13" customFormat="1" ht="18.75" customHeight="1" x14ac:dyDescent="0.25">
      <c r="A85" s="21" t="str">
        <f>VLOOKUP(B85,'[1]LISTADO ATM'!$A$2:$C$922,3,0)</f>
        <v>ESTE</v>
      </c>
      <c r="B85" s="17">
        <v>385</v>
      </c>
      <c r="C85" s="21" t="str">
        <f>VLOOKUP(B85,'[1]LISTADO ATM'!$A$2:$B$922,2,0)</f>
        <v xml:space="preserve">ATM Plaza Verón I </v>
      </c>
      <c r="D85" s="27" t="s">
        <v>9</v>
      </c>
      <c r="E85" s="16">
        <v>3336064250</v>
      </c>
    </row>
    <row r="86" spans="1:5" s="13" customFormat="1" ht="18.75" customHeight="1" x14ac:dyDescent="0.25">
      <c r="A86" s="21" t="str">
        <f>VLOOKUP(B86,'[1]LISTADO ATM'!$A$2:$C$922,3,0)</f>
        <v>DISTRITO NACIONAL</v>
      </c>
      <c r="B86" s="17">
        <v>23</v>
      </c>
      <c r="C86" s="21" t="str">
        <f>VLOOKUP(B86,'[1]LISTADO ATM'!$A$2:$B$922,2,0)</f>
        <v xml:space="preserve">ATM Oficina México </v>
      </c>
      <c r="D86" s="27" t="s">
        <v>9</v>
      </c>
      <c r="E86" s="16">
        <v>3336064287</v>
      </c>
    </row>
    <row r="87" spans="1:5" s="13" customFormat="1" ht="18.75" customHeight="1" x14ac:dyDescent="0.25">
      <c r="A87" s="21" t="str">
        <f>VLOOKUP(B87,'[1]LISTADO ATM'!$A$2:$C$922,3,0)</f>
        <v>NORTE</v>
      </c>
      <c r="B87" s="17">
        <v>504</v>
      </c>
      <c r="C87" s="21" t="str">
        <f>VLOOKUP(B87,'[1]LISTADO ATM'!$A$2:$B$922,2,0)</f>
        <v>ATM CURNA UASD Nagua</v>
      </c>
      <c r="D87" s="27" t="s">
        <v>9</v>
      </c>
      <c r="E87" s="16">
        <v>3336064293</v>
      </c>
    </row>
    <row r="88" spans="1:5" s="13" customFormat="1" ht="18.75" customHeight="1" x14ac:dyDescent="0.25">
      <c r="A88" s="21" t="str">
        <f>VLOOKUP(B88,'[1]LISTADO ATM'!$A$2:$C$922,3,0)</f>
        <v>ESTE</v>
      </c>
      <c r="B88" s="17">
        <v>830</v>
      </c>
      <c r="C88" s="21" t="str">
        <f>VLOOKUP(B88,'[1]LISTADO ATM'!$A$2:$B$922,2,0)</f>
        <v xml:space="preserve">ATM UNP Sabana Grande de Boyá </v>
      </c>
      <c r="D88" s="27" t="s">
        <v>9</v>
      </c>
      <c r="E88" s="16">
        <v>3336064448</v>
      </c>
    </row>
    <row r="89" spans="1:5" s="13" customFormat="1" ht="18.75" customHeight="1" x14ac:dyDescent="0.25">
      <c r="A89" s="21" t="str">
        <f>VLOOKUP(B89,'[1]LISTADO ATM'!$A$2:$C$922,3,0)</f>
        <v>DISTRITO NACIONAL</v>
      </c>
      <c r="B89" s="17">
        <v>325</v>
      </c>
      <c r="C89" s="21" t="str">
        <f>VLOOKUP(B89,'[1]LISTADO ATM'!$A$2:$B$922,2,0)</f>
        <v>ATM Casa Edwin</v>
      </c>
      <c r="D89" s="27" t="s">
        <v>9</v>
      </c>
      <c r="E89" s="16">
        <v>3336064469</v>
      </c>
    </row>
    <row r="90" spans="1:5" s="13" customFormat="1" ht="18.75" customHeight="1" x14ac:dyDescent="0.25">
      <c r="A90" s="21" t="e">
        <f>VLOOKUP(B90,'[1]LISTADO ATM'!$A$2:$C$922,3,0)</f>
        <v>#N/A</v>
      </c>
      <c r="B90" s="17"/>
      <c r="C90" s="21" t="e">
        <f>VLOOKUP(B90,'[1]LISTADO ATM'!$A$2:$B$922,2,0)</f>
        <v>#N/A</v>
      </c>
      <c r="D90" s="27" t="s">
        <v>9</v>
      </c>
      <c r="E90" s="16"/>
    </row>
    <row r="91" spans="1:5" s="13" customFormat="1" ht="18.75" customHeight="1" x14ac:dyDescent="0.25">
      <c r="A91" s="21" t="e">
        <f>VLOOKUP(B91,'[1]LISTADO ATM'!$A$2:$C$922,3,0)</f>
        <v>#N/A</v>
      </c>
      <c r="B91" s="17"/>
      <c r="C91" s="21" t="e">
        <f>VLOOKUP(B91,'[1]LISTADO ATM'!$A$2:$B$922,2,0)</f>
        <v>#N/A</v>
      </c>
      <c r="D91" s="27" t="s">
        <v>9</v>
      </c>
      <c r="E91" s="16"/>
    </row>
    <row r="92" spans="1:5" s="13" customFormat="1" ht="18.75" customHeight="1" x14ac:dyDescent="0.25">
      <c r="A92" s="21" t="e">
        <f>VLOOKUP(B92,'[1]LISTADO ATM'!$A$2:$C$922,3,0)</f>
        <v>#N/A</v>
      </c>
      <c r="B92" s="17"/>
      <c r="C92" s="21" t="e">
        <f>VLOOKUP(B92,'[1]LISTADO ATM'!$A$2:$B$922,2,0)</f>
        <v>#N/A</v>
      </c>
      <c r="D92" s="27" t="s">
        <v>9</v>
      </c>
      <c r="E92" s="16"/>
    </row>
    <row r="93" spans="1:5" s="13" customFormat="1" ht="18.75" customHeight="1" thickBot="1" x14ac:dyDescent="0.3">
      <c r="A93" s="21" t="e">
        <f>VLOOKUP(B93,'[1]LISTADO ATM'!$A$2:$C$922,3,0)</f>
        <v>#N/A</v>
      </c>
      <c r="B93" s="17"/>
      <c r="C93" s="21" t="e">
        <f>VLOOKUP(B93,'[1]LISTADO ATM'!$A$2:$B$922,2,0)</f>
        <v>#N/A</v>
      </c>
      <c r="D93" s="89"/>
      <c r="E93" s="16"/>
    </row>
    <row r="94" spans="1:5" s="13" customFormat="1" ht="18.75" thickBot="1" x14ac:dyDescent="0.3">
      <c r="A94" s="28" t="s">
        <v>10</v>
      </c>
      <c r="B94" s="37">
        <f>COUNT(B82:B93)</f>
        <v>8</v>
      </c>
      <c r="C94" s="73"/>
      <c r="D94" s="73"/>
      <c r="E94" s="73"/>
    </row>
    <row r="95" spans="1:5" s="13" customFormat="1" ht="15.75" thickBot="1" x14ac:dyDescent="0.3">
      <c r="A95" s="67"/>
      <c r="B95" s="68"/>
      <c r="C95" s="68"/>
      <c r="D95" s="68"/>
      <c r="E95" s="69"/>
    </row>
    <row r="96" spans="1:5" s="13" customFormat="1" ht="18.75" thickBot="1" x14ac:dyDescent="0.3">
      <c r="A96" s="74" t="s">
        <v>20</v>
      </c>
      <c r="B96" s="75"/>
      <c r="C96" s="75"/>
      <c r="D96" s="75"/>
      <c r="E96" s="76"/>
    </row>
    <row r="97" spans="1:5" s="13" customFormat="1" ht="18" x14ac:dyDescent="0.25">
      <c r="A97" s="25" t="s">
        <v>4</v>
      </c>
      <c r="B97" s="25" t="s">
        <v>5</v>
      </c>
      <c r="C97" s="25" t="s">
        <v>6</v>
      </c>
      <c r="D97" s="23" t="s">
        <v>7</v>
      </c>
      <c r="E97" s="34" t="s">
        <v>8</v>
      </c>
    </row>
    <row r="98" spans="1:5" s="13" customFormat="1" ht="18" x14ac:dyDescent="0.25">
      <c r="A98" s="21" t="str">
        <f>VLOOKUP(B98,'[1]LISTADO ATM'!$A$2:$C$922,3,0)</f>
        <v>DISTRITO NACIONAL</v>
      </c>
      <c r="B98" s="17">
        <v>761</v>
      </c>
      <c r="C98" s="21" t="str">
        <f>VLOOKUP(B98,'[1]LISTADO ATM'!$A$2:$B$922,2,0)</f>
        <v xml:space="preserve">ATM ISSPOL </v>
      </c>
      <c r="D98" s="19" t="s">
        <v>20</v>
      </c>
      <c r="E98" s="16">
        <v>3336059792</v>
      </c>
    </row>
    <row r="99" spans="1:5" s="13" customFormat="1" ht="18" x14ac:dyDescent="0.25">
      <c r="A99" s="21" t="str">
        <f>VLOOKUP(B99,'[1]LISTADO ATM'!$A$2:$C$922,3,0)</f>
        <v>DISTRITO NACIONAL</v>
      </c>
      <c r="B99" s="17">
        <v>570</v>
      </c>
      <c r="C99" s="21" t="str">
        <f>VLOOKUP(B99,'[1]LISTADO ATM'!$A$2:$B$822,2,0)</f>
        <v xml:space="preserve">ATM S/M Liverpool Villa Mella </v>
      </c>
      <c r="D99" s="19" t="s">
        <v>20</v>
      </c>
      <c r="E99" s="31">
        <v>3336059500</v>
      </c>
    </row>
    <row r="100" spans="1:5" s="13" customFormat="1" ht="18" x14ac:dyDescent="0.25">
      <c r="A100" s="21" t="str">
        <f>VLOOKUP(B100,'[1]LISTADO ATM'!$A$2:$C$922,3,0)</f>
        <v>DISTRITO NACIONAL</v>
      </c>
      <c r="B100" s="17">
        <v>515</v>
      </c>
      <c r="C100" s="21" t="str">
        <f>VLOOKUP(B100,'[1]LISTADO ATM'!$A$2:$B$822,2,0)</f>
        <v xml:space="preserve">ATM Oficina Agora Mall I </v>
      </c>
      <c r="D100" s="19" t="s">
        <v>20</v>
      </c>
      <c r="E100" s="31">
        <v>3336062072</v>
      </c>
    </row>
    <row r="101" spans="1:5" s="13" customFormat="1" ht="18" x14ac:dyDescent="0.25">
      <c r="A101" s="21" t="str">
        <f>VLOOKUP(B101,'[1]LISTADO ATM'!$A$2:$C$922,3,0)</f>
        <v>DISTRITO NACIONAL</v>
      </c>
      <c r="B101" s="17">
        <v>437</v>
      </c>
      <c r="C101" s="21" t="str">
        <f>VLOOKUP(B101,'[1]LISTADO ATM'!$A$2:$B$822,2,0)</f>
        <v xml:space="preserve">ATM Autobanco Torre III </v>
      </c>
      <c r="D101" s="19" t="s">
        <v>20</v>
      </c>
      <c r="E101" s="31">
        <v>3336063047</v>
      </c>
    </row>
    <row r="102" spans="1:5" s="13" customFormat="1" ht="18" x14ac:dyDescent="0.25">
      <c r="A102" s="21" t="str">
        <f>VLOOKUP(B102,'[1]LISTADO ATM'!$A$2:$C$922,3,0)</f>
        <v>DISTRITO NACIONAL</v>
      </c>
      <c r="B102" s="17">
        <v>394</v>
      </c>
      <c r="C102" s="21" t="str">
        <f>VLOOKUP(B102,'[1]LISTADO ATM'!$A$2:$B$822,2,0)</f>
        <v xml:space="preserve">ATM Multicentro La Sirena Luperón </v>
      </c>
      <c r="D102" s="19" t="s">
        <v>20</v>
      </c>
      <c r="E102" s="31">
        <v>3336063074</v>
      </c>
    </row>
    <row r="103" spans="1:5" s="13" customFormat="1" ht="18" x14ac:dyDescent="0.25">
      <c r="A103" s="21" t="str">
        <f>VLOOKUP(B103,'[1]LISTADO ATM'!$A$2:$C$922,3,0)</f>
        <v>DISTRITO NACIONAL</v>
      </c>
      <c r="B103" s="17">
        <v>961</v>
      </c>
      <c r="C103" s="21" t="str">
        <f>VLOOKUP(B103,'[1]LISTADO ATM'!$A$2:$B$822,2,0)</f>
        <v xml:space="preserve">ATM Listín Diario </v>
      </c>
      <c r="D103" s="19" t="s">
        <v>20</v>
      </c>
      <c r="E103" s="38">
        <v>3336063080</v>
      </c>
    </row>
    <row r="104" spans="1:5" s="13" customFormat="1" ht="18" x14ac:dyDescent="0.25">
      <c r="A104" s="21" t="str">
        <f>VLOOKUP(B104,'[1]LISTADO ATM'!$A$2:$C$922,3,0)</f>
        <v>NORTE</v>
      </c>
      <c r="B104" s="17">
        <v>903</v>
      </c>
      <c r="C104" s="21" t="str">
        <f>VLOOKUP(B104,'[1]LISTADO ATM'!$A$2:$B$822,2,0)</f>
        <v xml:space="preserve">ATM Oficina La Vega Real I </v>
      </c>
      <c r="D104" s="19" t="s">
        <v>20</v>
      </c>
      <c r="E104" s="38">
        <v>3336064066</v>
      </c>
    </row>
    <row r="105" spans="1:5" s="13" customFormat="1" ht="18" x14ac:dyDescent="0.25">
      <c r="A105" s="21" t="e">
        <f>VLOOKUP(B105,'[1]LISTADO ATM'!$A$2:$C$922,3,0)</f>
        <v>#N/A</v>
      </c>
      <c r="B105" s="17"/>
      <c r="C105" s="21" t="e">
        <f>VLOOKUP(B105,'[1]LISTADO ATM'!$A$2:$B$822,2,0)</f>
        <v>#N/A</v>
      </c>
      <c r="D105" s="19" t="s">
        <v>20</v>
      </c>
      <c r="E105" s="38"/>
    </row>
    <row r="106" spans="1:5" s="13" customFormat="1" ht="18" x14ac:dyDescent="0.25">
      <c r="A106" s="21" t="e">
        <f>VLOOKUP(B106,'[1]LISTADO ATM'!$A$2:$C$922,3,0)</f>
        <v>#N/A</v>
      </c>
      <c r="B106" s="17"/>
      <c r="C106" s="21" t="e">
        <f>VLOOKUP(B106,'[1]LISTADO ATM'!$A$2:$B$822,2,0)</f>
        <v>#N/A</v>
      </c>
      <c r="D106" s="19" t="s">
        <v>20</v>
      </c>
      <c r="E106" s="38"/>
    </row>
    <row r="107" spans="1:5" s="13" customFormat="1" ht="18" x14ac:dyDescent="0.25">
      <c r="A107" s="21" t="e">
        <f>VLOOKUP(B107,'[1]LISTADO ATM'!$A$2:$C$922,3,0)</f>
        <v>#N/A</v>
      </c>
      <c r="B107" s="17"/>
      <c r="C107" s="21" t="e">
        <f>VLOOKUP(B107,'[1]LISTADO ATM'!$A$2:$B$822,2,0)</f>
        <v>#N/A</v>
      </c>
      <c r="D107" s="19" t="s">
        <v>20</v>
      </c>
      <c r="E107" s="38"/>
    </row>
    <row r="108" spans="1:5" s="13" customFormat="1" ht="18" x14ac:dyDescent="0.25">
      <c r="A108" s="21" t="e">
        <f>VLOOKUP(B108,'[1]LISTADO ATM'!$A$2:$C$922,3,0)</f>
        <v>#N/A</v>
      </c>
      <c r="B108" s="17"/>
      <c r="C108" s="21" t="e">
        <f>VLOOKUP(B108,'[1]LISTADO ATM'!$A$2:$B$822,2,0)</f>
        <v>#N/A</v>
      </c>
      <c r="D108" s="19" t="s">
        <v>20</v>
      </c>
      <c r="E108" s="38"/>
    </row>
    <row r="109" spans="1:5" s="13" customFormat="1" ht="18" x14ac:dyDescent="0.25">
      <c r="A109" s="21" t="e">
        <f>VLOOKUP(B109,'[1]LISTADO ATM'!$A$2:$C$922,3,0)</f>
        <v>#N/A</v>
      </c>
      <c r="B109" s="17"/>
      <c r="C109" s="21" t="e">
        <f>VLOOKUP(B109,'[1]LISTADO ATM'!$A$2:$B$822,2,0)</f>
        <v>#N/A</v>
      </c>
      <c r="D109" s="19" t="s">
        <v>20</v>
      </c>
      <c r="E109" s="38"/>
    </row>
    <row r="110" spans="1:5" s="13" customFormat="1" ht="18.75" thickBot="1" x14ac:dyDescent="0.3">
      <c r="A110" s="21" t="e">
        <f>VLOOKUP(B110,'[1]LISTADO ATM'!$A$2:$C$922,3,0)</f>
        <v>#N/A</v>
      </c>
      <c r="B110" s="17"/>
      <c r="C110" s="21" t="e">
        <f>VLOOKUP(B110,'[1]LISTADO ATM'!$A$2:$B$822,2,0)</f>
        <v>#N/A</v>
      </c>
      <c r="D110" s="19" t="s">
        <v>20</v>
      </c>
      <c r="E110" s="38"/>
    </row>
    <row r="111" spans="1:5" s="13" customFormat="1" ht="18.75" thickBot="1" x14ac:dyDescent="0.3">
      <c r="A111" s="28" t="s">
        <v>10</v>
      </c>
      <c r="B111" s="37">
        <f>COUNT(B98:B110)</f>
        <v>7</v>
      </c>
      <c r="C111" s="73"/>
      <c r="D111" s="73"/>
      <c r="E111" s="73"/>
    </row>
    <row r="112" spans="1:5" ht="15.75" thickBot="1" x14ac:dyDescent="0.3">
      <c r="A112" s="67"/>
      <c r="B112" s="68"/>
      <c r="C112" s="68"/>
      <c r="D112" s="68"/>
      <c r="E112" s="69"/>
    </row>
    <row r="113" spans="1:5" ht="18.75" thickBot="1" x14ac:dyDescent="0.3">
      <c r="A113" s="77" t="s">
        <v>16</v>
      </c>
      <c r="B113" s="78"/>
      <c r="C113" s="78"/>
      <c r="D113" s="78"/>
      <c r="E113" s="79"/>
    </row>
    <row r="114" spans="1:5" ht="18" x14ac:dyDescent="0.25">
      <c r="A114" s="25" t="s">
        <v>4</v>
      </c>
      <c r="B114" s="25" t="s">
        <v>5</v>
      </c>
      <c r="C114" s="25" t="s">
        <v>6</v>
      </c>
      <c r="D114" s="23" t="s">
        <v>7</v>
      </c>
      <c r="E114" s="34" t="s">
        <v>8</v>
      </c>
    </row>
    <row r="115" spans="1:5" s="13" customFormat="1" ht="18" x14ac:dyDescent="0.25">
      <c r="A115" s="21" t="str">
        <f>VLOOKUP(B115,'[1]LISTADO ATM'!$A$2:$C$922,3,0)</f>
        <v>DISTRITO NACIONAL</v>
      </c>
      <c r="B115" s="17">
        <v>743</v>
      </c>
      <c r="C115" s="21" t="str">
        <f>VLOOKUP(B115,'[1]LISTADO ATM'!$A$2:$B$822,2,0)</f>
        <v xml:space="preserve">ATM Oficina Los Frailes </v>
      </c>
      <c r="D115" s="40" t="s">
        <v>22</v>
      </c>
      <c r="E115" s="18">
        <v>3336061026</v>
      </c>
    </row>
    <row r="116" spans="1:5" s="13" customFormat="1" ht="18" x14ac:dyDescent="0.25">
      <c r="A116" s="21" t="str">
        <f>VLOOKUP(B116,'[1]LISTADO ATM'!$A$2:$C$922,3,0)</f>
        <v>DISTRITO NACIONAL</v>
      </c>
      <c r="B116" s="17">
        <v>169</v>
      </c>
      <c r="C116" s="21" t="str">
        <f>VLOOKUP(B116,'[1]LISTADO ATM'!$A$2:$B$822,2,0)</f>
        <v xml:space="preserve">ATM Oficina Caonabo </v>
      </c>
      <c r="D116" s="40" t="s">
        <v>22</v>
      </c>
      <c r="E116" s="31">
        <v>3336061509</v>
      </c>
    </row>
    <row r="117" spans="1:5" s="13" customFormat="1" ht="18" x14ac:dyDescent="0.25">
      <c r="A117" s="21" t="str">
        <f>VLOOKUP(B117,'[1]LISTADO ATM'!$A$2:$C$922,3,0)</f>
        <v>DISTRITO NACIONAL</v>
      </c>
      <c r="B117" s="17">
        <v>686</v>
      </c>
      <c r="C117" s="21" t="str">
        <f>VLOOKUP(B117,'[1]LISTADO ATM'!$A$2:$B$822,2,0)</f>
        <v>ATM Autoservicio Oficina Máximo Gómez</v>
      </c>
      <c r="D117" s="40" t="s">
        <v>22</v>
      </c>
      <c r="E117" s="31">
        <v>3336061034</v>
      </c>
    </row>
    <row r="118" spans="1:5" s="13" customFormat="1" ht="18" x14ac:dyDescent="0.25">
      <c r="A118" s="21" t="str">
        <f>VLOOKUP(B118,'[1]LISTADO ATM'!$A$2:$C$922,3,0)</f>
        <v>ESTE</v>
      </c>
      <c r="B118" s="17">
        <v>219</v>
      </c>
      <c r="C118" s="21" t="str">
        <f>VLOOKUP(B118,'[1]LISTADO ATM'!$A$2:$B$822,2,0)</f>
        <v xml:space="preserve">ATM Oficina La Altagracia (Higuey) </v>
      </c>
      <c r="D118" s="40" t="s">
        <v>22</v>
      </c>
      <c r="E118" s="31">
        <v>3336063573</v>
      </c>
    </row>
    <row r="119" spans="1:5" s="13" customFormat="1" ht="18" x14ac:dyDescent="0.25">
      <c r="A119" s="21" t="str">
        <f>VLOOKUP(B119,'[1]LISTADO ATM'!$A$2:$C$922,3,0)</f>
        <v>DISTRITO NACIONAL</v>
      </c>
      <c r="B119" s="17">
        <v>685</v>
      </c>
      <c r="C119" s="21" t="str">
        <f>VLOOKUP(B119,'[1]LISTADO ATM'!$A$2:$B$822,2,0)</f>
        <v>ATM Autoservicio UASD</v>
      </c>
      <c r="D119" s="19" t="s">
        <v>26</v>
      </c>
      <c r="E119" s="31">
        <v>3336064054</v>
      </c>
    </row>
    <row r="120" spans="1:5" s="13" customFormat="1" ht="18" x14ac:dyDescent="0.25">
      <c r="A120" s="21" t="str">
        <f>VLOOKUP(B120,'[1]LISTADO ATM'!$A$2:$C$922,3,0)</f>
        <v>ESTE</v>
      </c>
      <c r="B120" s="17">
        <v>842</v>
      </c>
      <c r="C120" s="21" t="str">
        <f>VLOOKUP(B120,'[1]LISTADO ATM'!$A$2:$B$822,2,0)</f>
        <v xml:space="preserve">ATM Plaza Orense II (La Romana) </v>
      </c>
      <c r="D120" s="19" t="s">
        <v>26</v>
      </c>
      <c r="E120" s="31">
        <v>3336064074</v>
      </c>
    </row>
    <row r="121" spans="1:5" s="13" customFormat="1" ht="18" x14ac:dyDescent="0.25">
      <c r="A121" s="21" t="str">
        <f>VLOOKUP(B121,'[1]LISTADO ATM'!$A$2:$C$922,3,0)</f>
        <v>DISTRITO NACIONAL</v>
      </c>
      <c r="B121" s="17">
        <v>338</v>
      </c>
      <c r="C121" s="21" t="str">
        <f>VLOOKUP(B121,'[1]LISTADO ATM'!$A$2:$B$822,2,0)</f>
        <v>ATM S/M Aprezio Pantoja</v>
      </c>
      <c r="D121" s="19" t="s">
        <v>26</v>
      </c>
      <c r="E121" s="31">
        <v>3336064209</v>
      </c>
    </row>
    <row r="122" spans="1:5" s="13" customFormat="1" ht="18" x14ac:dyDescent="0.25">
      <c r="A122" s="21" t="e">
        <f>VLOOKUP(B122,'[1]LISTADO ATM'!$A$2:$C$922,3,0)</f>
        <v>#N/A</v>
      </c>
      <c r="B122" s="17"/>
      <c r="C122" s="21" t="e">
        <f>VLOOKUP(B122,'[1]LISTADO ATM'!$A$2:$B$822,2,0)</f>
        <v>#N/A</v>
      </c>
      <c r="D122" s="19"/>
      <c r="E122" s="31"/>
    </row>
    <row r="123" spans="1:5" s="13" customFormat="1" ht="18" x14ac:dyDescent="0.25">
      <c r="A123" s="21" t="e">
        <f>VLOOKUP(B123,'[1]LISTADO ATM'!$A$2:$C$922,3,0)</f>
        <v>#N/A</v>
      </c>
      <c r="B123" s="17"/>
      <c r="C123" s="21" t="e">
        <f>VLOOKUP(B123,'[1]LISTADO ATM'!$A$2:$B$822,2,0)</f>
        <v>#N/A</v>
      </c>
      <c r="D123" s="19"/>
      <c r="E123" s="31"/>
    </row>
    <row r="124" spans="1:5" s="13" customFormat="1" ht="18" x14ac:dyDescent="0.25">
      <c r="A124" s="21" t="e">
        <f>VLOOKUP(B124,'[1]LISTADO ATM'!$A$2:$C$922,3,0)</f>
        <v>#N/A</v>
      </c>
      <c r="B124" s="17"/>
      <c r="C124" s="21" t="e">
        <f>VLOOKUP(B124,'[1]LISTADO ATM'!$A$2:$B$822,2,0)</f>
        <v>#N/A</v>
      </c>
      <c r="D124" s="19"/>
      <c r="E124" s="31"/>
    </row>
    <row r="125" spans="1:5" s="13" customFormat="1" ht="18" x14ac:dyDescent="0.25">
      <c r="A125" s="21" t="e">
        <f>VLOOKUP(B125,'[1]LISTADO ATM'!$A$2:$C$922,3,0)</f>
        <v>#N/A</v>
      </c>
      <c r="B125" s="17"/>
      <c r="C125" s="21" t="e">
        <f>VLOOKUP(B125,'[1]LISTADO ATM'!$A$2:$B$822,2,0)</f>
        <v>#N/A</v>
      </c>
      <c r="D125" s="19"/>
      <c r="E125" s="31"/>
    </row>
    <row r="126" spans="1:5" s="13" customFormat="1" ht="18" x14ac:dyDescent="0.25">
      <c r="A126" s="21" t="e">
        <f>VLOOKUP(B126,'[1]LISTADO ATM'!$A$2:$C$922,3,0)</f>
        <v>#N/A</v>
      </c>
      <c r="B126" s="17"/>
      <c r="C126" s="21" t="e">
        <f>VLOOKUP(B126,'[1]LISTADO ATM'!$A$2:$B$822,2,0)</f>
        <v>#N/A</v>
      </c>
      <c r="D126" s="19"/>
      <c r="E126" s="31"/>
    </row>
    <row r="127" spans="1:5" s="13" customFormat="1" ht="18" x14ac:dyDescent="0.25">
      <c r="A127" s="21" t="e">
        <f>VLOOKUP(B127,'[1]LISTADO ATM'!$A$2:$C$922,3,0)</f>
        <v>#N/A</v>
      </c>
      <c r="B127" s="17"/>
      <c r="C127" s="21" t="e">
        <f>VLOOKUP(B127,'[1]LISTADO ATM'!$A$2:$B$822,2,0)</f>
        <v>#N/A</v>
      </c>
      <c r="D127" s="19"/>
      <c r="E127" s="31"/>
    </row>
    <row r="128" spans="1:5" s="13" customFormat="1" ht="18.75" thickBot="1" x14ac:dyDescent="0.3">
      <c r="A128" s="21" t="e">
        <f>VLOOKUP(B128,'[1]LISTADO ATM'!$A$2:$C$922,3,0)</f>
        <v>#N/A</v>
      </c>
      <c r="B128" s="17"/>
      <c r="C128" s="21" t="e">
        <f>VLOOKUP(B128,'[1]LISTADO ATM'!$A$2:$B$822,2,0)</f>
        <v>#N/A</v>
      </c>
      <c r="D128" s="19"/>
      <c r="E128" s="31"/>
    </row>
    <row r="129" spans="1:5" s="13" customFormat="1" ht="18.75" thickBot="1" x14ac:dyDescent="0.3">
      <c r="A129" s="28" t="s">
        <v>10</v>
      </c>
      <c r="B129" s="37">
        <f>COUNT(B115:B128)</f>
        <v>7</v>
      </c>
      <c r="C129" s="41"/>
      <c r="D129" s="42"/>
      <c r="E129" s="43"/>
    </row>
    <row r="130" spans="1:5" ht="15.75" thickBot="1" x14ac:dyDescent="0.3">
      <c r="A130" s="82"/>
      <c r="B130" s="83"/>
      <c r="C130" s="56"/>
      <c r="D130" s="56"/>
      <c r="E130" s="84"/>
    </row>
    <row r="131" spans="1:5" ht="18.75" thickBot="1" x14ac:dyDescent="0.3">
      <c r="A131" s="87" t="s">
        <v>11</v>
      </c>
      <c r="B131" s="88"/>
      <c r="C131" s="85"/>
      <c r="D131" s="85"/>
      <c r="E131" s="86"/>
    </row>
    <row r="132" spans="1:5" ht="18.75" thickBot="1" x14ac:dyDescent="0.3">
      <c r="A132" s="22">
        <f>+B94+B111+B129</f>
        <v>22</v>
      </c>
      <c r="B132" s="33"/>
      <c r="C132" s="85"/>
      <c r="D132" s="85"/>
      <c r="E132" s="86"/>
    </row>
    <row r="133" spans="1:5" ht="15.75" thickBot="1" x14ac:dyDescent="0.3">
      <c r="A133" s="82"/>
      <c r="B133" s="83"/>
      <c r="C133" s="68"/>
      <c r="D133" s="68"/>
      <c r="E133" s="69"/>
    </row>
    <row r="134" spans="1:5" ht="18.75" thickBot="1" x14ac:dyDescent="0.3">
      <c r="A134" s="70" t="s">
        <v>13</v>
      </c>
      <c r="B134" s="71"/>
      <c r="C134" s="71"/>
      <c r="D134" s="71"/>
      <c r="E134" s="72"/>
    </row>
    <row r="135" spans="1:5" ht="18" x14ac:dyDescent="0.25">
      <c r="A135" s="25" t="s">
        <v>4</v>
      </c>
      <c r="B135" s="25" t="s">
        <v>5</v>
      </c>
      <c r="C135" s="25" t="s">
        <v>6</v>
      </c>
      <c r="D135" s="80" t="s">
        <v>7</v>
      </c>
      <c r="E135" s="81"/>
    </row>
    <row r="136" spans="1:5" s="13" customFormat="1" ht="18" x14ac:dyDescent="0.25">
      <c r="A136" s="21" t="str">
        <f>VLOOKUP(B136,'[1]LISTADO ATM'!$A$2:$C$922,3,0)</f>
        <v>NORTE</v>
      </c>
      <c r="B136" s="17">
        <v>729</v>
      </c>
      <c r="C136" s="21" t="str">
        <f>VLOOKUP(B136,'[1]LISTADO ATM'!$A$2:$B$822,2,0)</f>
        <v xml:space="preserve">ATM Zona Franca (La Vega) </v>
      </c>
      <c r="D136" s="44" t="s">
        <v>21</v>
      </c>
      <c r="E136" s="45"/>
    </row>
    <row r="137" spans="1:5" s="13" customFormat="1" ht="18" x14ac:dyDescent="0.25">
      <c r="A137" s="21" t="str">
        <f>VLOOKUP(B137,'[1]LISTADO ATM'!$A$2:$C$922,3,0)</f>
        <v>ESTE</v>
      </c>
      <c r="B137" s="17">
        <v>1</v>
      </c>
      <c r="C137" s="21" t="str">
        <f>VLOOKUP(B137,'[1]LISTADO ATM'!$A$2:$B$822,2,0)</f>
        <v>ATM S/M San Rafael del Yuma</v>
      </c>
      <c r="D137" s="44" t="s">
        <v>21</v>
      </c>
      <c r="E137" s="45"/>
    </row>
    <row r="138" spans="1:5" s="13" customFormat="1" ht="18" x14ac:dyDescent="0.25">
      <c r="A138" s="21" t="str">
        <f>VLOOKUP(B138,'[1]LISTADO ATM'!$A$2:$C$922,3,0)</f>
        <v>DISTRITO NACIONAL</v>
      </c>
      <c r="B138" s="17">
        <v>973</v>
      </c>
      <c r="C138" s="21" t="str">
        <f>VLOOKUP(B138,'[1]LISTADO ATM'!$A$2:$B$822,2,0)</f>
        <v xml:space="preserve">ATM Oficina Sabana de la Mar </v>
      </c>
      <c r="D138" s="44" t="s">
        <v>21</v>
      </c>
      <c r="E138" s="45"/>
    </row>
    <row r="139" spans="1:5" s="13" customFormat="1" ht="18" x14ac:dyDescent="0.25">
      <c r="A139" s="21" t="str">
        <f>VLOOKUP(B139,'[1]LISTADO ATM'!$A$2:$C$922,3,0)</f>
        <v>DISTRITO NACIONAL</v>
      </c>
      <c r="B139" s="17">
        <v>981</v>
      </c>
      <c r="C139" s="21" t="str">
        <f>VLOOKUP(B139,'[1]LISTADO ATM'!$A$2:$B$822,2,0)</f>
        <v xml:space="preserve">ATM Edificio 911 </v>
      </c>
      <c r="D139" s="44" t="s">
        <v>21</v>
      </c>
      <c r="E139" s="45"/>
    </row>
    <row r="140" spans="1:5" s="13" customFormat="1" ht="18" x14ac:dyDescent="0.25">
      <c r="A140" s="21" t="str">
        <f>VLOOKUP(B140,'[1]LISTADO ATM'!$A$2:$C$922,3,0)</f>
        <v>DISTRITO NACIONAL</v>
      </c>
      <c r="B140" s="17">
        <v>415</v>
      </c>
      <c r="C140" s="21" t="str">
        <f>VLOOKUP(B140,'[1]LISTADO ATM'!$A$2:$B$822,2,0)</f>
        <v xml:space="preserve">ATM Autobanco San Martín I </v>
      </c>
      <c r="D140" s="44" t="s">
        <v>21</v>
      </c>
      <c r="E140" s="45"/>
    </row>
    <row r="141" spans="1:5" s="13" customFormat="1" ht="18" x14ac:dyDescent="0.25">
      <c r="A141" s="21" t="str">
        <f>VLOOKUP(B141,'[1]LISTADO ATM'!$A$2:$C$922,3,0)</f>
        <v>ESTE</v>
      </c>
      <c r="B141" s="17">
        <v>399</v>
      </c>
      <c r="C141" s="21" t="str">
        <f>VLOOKUP(B141,'[1]LISTADO ATM'!$A$2:$B$822,2,0)</f>
        <v xml:space="preserve">ATM Oficina La Romana II </v>
      </c>
      <c r="D141" s="44" t="s">
        <v>21</v>
      </c>
      <c r="E141" s="45"/>
    </row>
    <row r="142" spans="1:5" s="13" customFormat="1" ht="18" x14ac:dyDescent="0.25">
      <c r="A142" s="21" t="str">
        <f>VLOOKUP(B142,'[1]LISTADO ATM'!$A$2:$C$922,3,0)</f>
        <v>NORTE</v>
      </c>
      <c r="B142" s="17">
        <v>358</v>
      </c>
      <c r="C142" s="21" t="str">
        <f>VLOOKUP(B142,'[1]LISTADO ATM'!$A$2:$B$822,2,0)</f>
        <v>ATM Ayuntamiento Cevico</v>
      </c>
      <c r="D142" s="44" t="s">
        <v>25</v>
      </c>
      <c r="E142" s="45"/>
    </row>
    <row r="143" spans="1:5" s="13" customFormat="1" ht="18" x14ac:dyDescent="0.25">
      <c r="A143" s="21" t="str">
        <f>VLOOKUP(B143,'[1]LISTADO ATM'!$A$2:$C$922,3,0)</f>
        <v>ESTE</v>
      </c>
      <c r="B143" s="17">
        <v>842</v>
      </c>
      <c r="C143" s="21" t="str">
        <f>VLOOKUP(B143,'[1]LISTADO ATM'!$A$2:$B$822,2,0)</f>
        <v xml:space="preserve">ATM Plaza Orense II (La Romana) </v>
      </c>
      <c r="D143" s="44" t="s">
        <v>25</v>
      </c>
      <c r="E143" s="45"/>
    </row>
    <row r="144" spans="1:5" s="13" customFormat="1" ht="18" x14ac:dyDescent="0.25">
      <c r="A144" s="21" t="str">
        <f>VLOOKUP(B144,'[1]LISTADO ATM'!$A$2:$C$922,3,0)</f>
        <v>DISTRITO NACIONAL</v>
      </c>
      <c r="B144" s="17">
        <v>410</v>
      </c>
      <c r="C144" s="21" t="str">
        <f>VLOOKUP(B144,'[1]LISTADO ATM'!$A$2:$B$822,2,0)</f>
        <v xml:space="preserve">ATM Oficina Las Palmas de Herrera II </v>
      </c>
      <c r="D144" s="44" t="s">
        <v>21</v>
      </c>
      <c r="E144" s="45"/>
    </row>
    <row r="145" spans="1:5" s="13" customFormat="1" ht="18" x14ac:dyDescent="0.25">
      <c r="A145" s="21" t="str">
        <f>VLOOKUP(B145,'[1]LISTADO ATM'!$A$2:$C$922,3,0)</f>
        <v>DISTRITO NACIONAL</v>
      </c>
      <c r="B145" s="17">
        <v>717</v>
      </c>
      <c r="C145" s="21" t="str">
        <f>VLOOKUP(B145,'[1]LISTADO ATM'!$A$2:$B$822,2,0)</f>
        <v xml:space="preserve">ATM Oficina Los Alcarrizos </v>
      </c>
      <c r="D145" s="44" t="s">
        <v>25</v>
      </c>
      <c r="E145" s="45"/>
    </row>
    <row r="146" spans="1:5" s="13" customFormat="1" ht="18" x14ac:dyDescent="0.25">
      <c r="A146" s="21" t="e">
        <f>VLOOKUP(B146,'[1]LISTADO ATM'!$A$2:$C$922,3,0)</f>
        <v>#N/A</v>
      </c>
      <c r="B146" s="17"/>
      <c r="C146" s="21" t="e">
        <f>VLOOKUP(B146,'[1]LISTADO ATM'!$A$2:$B$822,2,0)</f>
        <v>#N/A</v>
      </c>
      <c r="D146" s="90"/>
      <c r="E146" s="39"/>
    </row>
    <row r="147" spans="1:5" s="13" customFormat="1" ht="18" x14ac:dyDescent="0.25">
      <c r="A147" s="21" t="e">
        <f>VLOOKUP(B147,'[1]LISTADO ATM'!$A$2:$C$922,3,0)</f>
        <v>#N/A</v>
      </c>
      <c r="B147" s="17"/>
      <c r="C147" s="21" t="e">
        <f>VLOOKUP(B147,'[1]LISTADO ATM'!$A$2:$B$822,2,0)</f>
        <v>#N/A</v>
      </c>
      <c r="D147" s="90"/>
      <c r="E147" s="39"/>
    </row>
    <row r="148" spans="1:5" s="13" customFormat="1" ht="18" x14ac:dyDescent="0.25">
      <c r="A148" s="21" t="e">
        <f>VLOOKUP(B148,'[1]LISTADO ATM'!$A$2:$C$922,3,0)</f>
        <v>#N/A</v>
      </c>
      <c r="B148" s="17"/>
      <c r="C148" s="21" t="e">
        <f>VLOOKUP(B148,'[1]LISTADO ATM'!$A$2:$B$822,2,0)</f>
        <v>#N/A</v>
      </c>
      <c r="D148" s="90"/>
      <c r="E148" s="39"/>
    </row>
    <row r="149" spans="1:5" s="13" customFormat="1" ht="18.75" thickBot="1" x14ac:dyDescent="0.3">
      <c r="A149" s="21" t="e">
        <f>VLOOKUP(B149,'[1]LISTADO ATM'!$A$2:$C$922,3,0)</f>
        <v>#N/A</v>
      </c>
      <c r="B149" s="17"/>
      <c r="C149" s="21" t="e">
        <f>VLOOKUP(B149,'[1]LISTADO ATM'!$A$2:$B$822,2,0)</f>
        <v>#N/A</v>
      </c>
      <c r="D149" s="90"/>
      <c r="E149" s="39"/>
    </row>
    <row r="150" spans="1:5" ht="18.75" thickBot="1" x14ac:dyDescent="0.3">
      <c r="A150" s="28" t="s">
        <v>10</v>
      </c>
      <c r="B150" s="37">
        <f>COUNT(B136:B149)</f>
        <v>10</v>
      </c>
      <c r="C150" s="41"/>
      <c r="D150" s="42"/>
      <c r="E150" s="43"/>
    </row>
    <row r="151" spans="1:5" x14ac:dyDescent="0.25">
      <c r="E151"/>
    </row>
  </sheetData>
  <dataConsolidate/>
  <mergeCells count="36">
    <mergeCell ref="D145:E145"/>
    <mergeCell ref="D136:E136"/>
    <mergeCell ref="A112:E112"/>
    <mergeCell ref="A113:E113"/>
    <mergeCell ref="C129:E129"/>
    <mergeCell ref="D135:E135"/>
    <mergeCell ref="A130:B130"/>
    <mergeCell ref="C130:E133"/>
    <mergeCell ref="A131:B131"/>
    <mergeCell ref="A133:B133"/>
    <mergeCell ref="A134:E134"/>
    <mergeCell ref="A80:E80"/>
    <mergeCell ref="C94:E94"/>
    <mergeCell ref="A95:E95"/>
    <mergeCell ref="A96:E96"/>
    <mergeCell ref="C111:E111"/>
    <mergeCell ref="C64:E64"/>
    <mergeCell ref="A65:E65"/>
    <mergeCell ref="A66:E66"/>
    <mergeCell ref="C78:E78"/>
    <mergeCell ref="A79:E79"/>
    <mergeCell ref="A1:E1"/>
    <mergeCell ref="A2:E2"/>
    <mergeCell ref="A7:E7"/>
    <mergeCell ref="A3:B3"/>
    <mergeCell ref="C3:E6"/>
    <mergeCell ref="A6:B6"/>
    <mergeCell ref="D137:E137"/>
    <mergeCell ref="D141:E141"/>
    <mergeCell ref="D143:E143"/>
    <mergeCell ref="D140:E140"/>
    <mergeCell ref="D139:E139"/>
    <mergeCell ref="D144:E144"/>
    <mergeCell ref="D138:E138"/>
    <mergeCell ref="C150:E150"/>
    <mergeCell ref="D142:E142"/>
  </mergeCells>
  <phoneticPr fontId="10" type="noConversion"/>
  <conditionalFormatting sqref="E146:E1048576 E1:E143">
    <cfRule type="duplicateValues" dxfId="82" priority="4"/>
  </conditionalFormatting>
  <conditionalFormatting sqref="B1:B1048576">
    <cfRule type="duplicateValues" dxfId="81" priority="3"/>
  </conditionalFormatting>
  <conditionalFormatting sqref="E144">
    <cfRule type="duplicateValues" dxfId="80" priority="2"/>
  </conditionalFormatting>
  <conditionalFormatting sqref="E145">
    <cfRule type="duplicateValues" dxfId="7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729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729 1 973 981 415 399 358 842 410 717                                                          </v>
      </c>
    </row>
    <row r="3" spans="2:5" ht="18.75" thickBot="1" x14ac:dyDescent="0.3">
      <c r="B3" s="17">
        <v>1</v>
      </c>
      <c r="C3" s="5" t="s">
        <v>15</v>
      </c>
    </row>
    <row r="4" spans="2:5" ht="18.75" thickBot="1" x14ac:dyDescent="0.3">
      <c r="B4" s="17">
        <v>973</v>
      </c>
      <c r="C4" s="5" t="s">
        <v>15</v>
      </c>
    </row>
    <row r="5" spans="2:5" ht="18.75" thickBot="1" x14ac:dyDescent="0.3">
      <c r="B5" s="17">
        <v>981</v>
      </c>
      <c r="C5" s="5" t="s">
        <v>15</v>
      </c>
    </row>
    <row r="6" spans="2:5" ht="18.75" thickBot="1" x14ac:dyDescent="0.3">
      <c r="B6" s="17">
        <v>415</v>
      </c>
      <c r="C6" s="5" t="s">
        <v>15</v>
      </c>
    </row>
    <row r="7" spans="2:5" ht="18.75" thickBot="1" x14ac:dyDescent="0.3">
      <c r="B7" s="17">
        <v>399</v>
      </c>
      <c r="C7" s="5" t="s">
        <v>15</v>
      </c>
    </row>
    <row r="8" spans="2:5" ht="18.75" thickBot="1" x14ac:dyDescent="0.3">
      <c r="B8" s="17">
        <v>358</v>
      </c>
      <c r="C8" s="5" t="s">
        <v>15</v>
      </c>
    </row>
    <row r="9" spans="2:5" ht="18.75" thickBot="1" x14ac:dyDescent="0.3">
      <c r="B9" s="17">
        <v>842</v>
      </c>
      <c r="C9" s="5" t="s">
        <v>15</v>
      </c>
      <c r="E9" s="1"/>
    </row>
    <row r="10" spans="2:5" ht="18.75" thickBot="1" x14ac:dyDescent="0.3">
      <c r="B10" s="17">
        <v>410</v>
      </c>
      <c r="C10" s="5" t="s">
        <v>15</v>
      </c>
    </row>
    <row r="11" spans="2:5" ht="18.75" thickBot="1" x14ac:dyDescent="0.3">
      <c r="B11" s="17">
        <v>717</v>
      </c>
      <c r="C11" s="5" t="s">
        <v>15</v>
      </c>
    </row>
    <row r="12" spans="2:5" ht="18.75" thickBot="1" x14ac:dyDescent="0.3">
      <c r="B12" s="17"/>
      <c r="C12" s="5" t="s">
        <v>15</v>
      </c>
    </row>
    <row r="13" spans="2:5" ht="18.75" thickBot="1" x14ac:dyDescent="0.3">
      <c r="B13" s="17"/>
      <c r="C13" s="5" t="s">
        <v>15</v>
      </c>
    </row>
    <row r="14" spans="2:5" ht="18.75" thickBot="1" x14ac:dyDescent="0.3">
      <c r="B14" s="17"/>
      <c r="C14" s="5" t="s">
        <v>15</v>
      </c>
    </row>
    <row r="15" spans="2:5" ht="18.75" thickBot="1" x14ac:dyDescent="0.3">
      <c r="B15" s="17"/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17"/>
      <c r="C31" s="5" t="s">
        <v>15</v>
      </c>
    </row>
    <row r="32" spans="2:3" ht="18.75" thickBot="1" x14ac:dyDescent="0.3">
      <c r="B32" s="17"/>
      <c r="C32" s="5" t="s">
        <v>15</v>
      </c>
    </row>
    <row r="33" spans="2:3" ht="18.75" thickBot="1" x14ac:dyDescent="0.3">
      <c r="B33" s="17"/>
      <c r="C33" s="5" t="s">
        <v>15</v>
      </c>
    </row>
    <row r="34" spans="2:3" ht="18.75" thickBot="1" x14ac:dyDescent="0.3">
      <c r="B34" s="17"/>
      <c r="C34" s="5" t="s">
        <v>15</v>
      </c>
    </row>
    <row r="35" spans="2:3" ht="18.75" thickBot="1" x14ac:dyDescent="0.3">
      <c r="B35" s="17"/>
      <c r="C35" s="5" t="s">
        <v>15</v>
      </c>
    </row>
    <row r="36" spans="2:3" ht="18.75" thickBot="1" x14ac:dyDescent="0.3">
      <c r="B36" s="17"/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78" priority="1467"/>
  </conditionalFormatting>
  <conditionalFormatting sqref="B60:B69">
    <cfRule type="duplicateValues" dxfId="77" priority="838"/>
    <cfRule type="duplicateValues" dxfId="76" priority="839"/>
  </conditionalFormatting>
  <conditionalFormatting sqref="B60:B69">
    <cfRule type="duplicateValues" dxfId="75" priority="837"/>
  </conditionalFormatting>
  <conditionalFormatting sqref="B60:B69">
    <cfRule type="duplicateValues" dxfId="74" priority="836"/>
  </conditionalFormatting>
  <conditionalFormatting sqref="B60:B69">
    <cfRule type="duplicateValues" dxfId="73" priority="831"/>
    <cfRule type="duplicateValues" dxfId="72" priority="832"/>
    <cfRule type="duplicateValues" dxfId="71" priority="833"/>
    <cfRule type="duplicateValues" dxfId="70" priority="834"/>
    <cfRule type="duplicateValues" dxfId="69" priority="835"/>
  </conditionalFormatting>
  <conditionalFormatting sqref="B57:B59">
    <cfRule type="duplicateValues" dxfId="68" priority="813"/>
    <cfRule type="duplicateValues" dxfId="67" priority="814"/>
    <cfRule type="duplicateValues" dxfId="66" priority="815"/>
    <cfRule type="duplicateValues" dxfId="65" priority="816"/>
    <cfRule type="duplicateValues" dxfId="64" priority="817"/>
  </conditionalFormatting>
  <conditionalFormatting sqref="B57:B59">
    <cfRule type="duplicateValues" dxfId="63" priority="818"/>
    <cfRule type="duplicateValues" dxfId="62" priority="819"/>
  </conditionalFormatting>
  <conditionalFormatting sqref="B57:B59">
    <cfRule type="duplicateValues" dxfId="61" priority="820"/>
  </conditionalFormatting>
  <conditionalFormatting sqref="B57:B59">
    <cfRule type="duplicateValues" dxfId="60" priority="821"/>
  </conditionalFormatting>
  <conditionalFormatting sqref="B53:B56">
    <cfRule type="duplicateValues" dxfId="59" priority="125"/>
  </conditionalFormatting>
  <conditionalFormatting sqref="B53:B56">
    <cfRule type="duplicateValues" dxfId="58" priority="130"/>
  </conditionalFormatting>
  <conditionalFormatting sqref="B37:B52">
    <cfRule type="duplicateValues" dxfId="57" priority="89"/>
  </conditionalFormatting>
  <conditionalFormatting sqref="B30:B36">
    <cfRule type="duplicateValues" dxfId="56" priority="88"/>
  </conditionalFormatting>
  <conditionalFormatting sqref="B20 B22:B29">
    <cfRule type="duplicateValues" dxfId="55" priority="55"/>
  </conditionalFormatting>
  <conditionalFormatting sqref="B21">
    <cfRule type="duplicateValues" dxfId="54" priority="54"/>
  </conditionalFormatting>
  <conditionalFormatting sqref="B21">
    <cfRule type="duplicateValues" dxfId="53" priority="53"/>
  </conditionalFormatting>
  <conditionalFormatting sqref="B20 B22:B29">
    <cfRule type="duplicateValues" dxfId="52" priority="56"/>
  </conditionalFormatting>
  <conditionalFormatting sqref="B20:B29">
    <cfRule type="duplicateValues" dxfId="51" priority="52"/>
  </conditionalFormatting>
  <conditionalFormatting sqref="B16:B19">
    <cfRule type="duplicateValues" dxfId="50" priority="29"/>
  </conditionalFormatting>
  <conditionalFormatting sqref="B16:B19">
    <cfRule type="duplicateValues" dxfId="49" priority="30"/>
  </conditionalFormatting>
  <conditionalFormatting sqref="B16:B19">
    <cfRule type="duplicateValues" dxfId="48" priority="31"/>
  </conditionalFormatting>
  <conditionalFormatting sqref="B15">
    <cfRule type="duplicateValues" dxfId="47" priority="19"/>
  </conditionalFormatting>
  <conditionalFormatting sqref="B15">
    <cfRule type="duplicateValues" dxfId="46" priority="20"/>
  </conditionalFormatting>
  <conditionalFormatting sqref="B15">
    <cfRule type="duplicateValues" dxfId="45" priority="18"/>
  </conditionalFormatting>
  <conditionalFormatting sqref="B2:B14">
    <cfRule type="duplicateValues" dxfId="44" priority="1"/>
  </conditionalFormatting>
  <conditionalFormatting sqref="B2:B14">
    <cfRule type="duplicateValues" dxfId="43" priority="2"/>
  </conditionalFormatting>
  <conditionalFormatting sqref="B2:B14">
    <cfRule type="duplicateValues" dxfId="4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4"/>
  <sheetViews>
    <sheetView topLeftCell="A67" workbookViewId="0">
      <selection activeCell="C26" sqref="C26"/>
    </sheetView>
  </sheetViews>
  <sheetFormatPr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41" priority="278"/>
  </conditionalFormatting>
  <conditionalFormatting sqref="B55">
    <cfRule type="duplicateValues" dxfId="40" priority="266"/>
  </conditionalFormatting>
  <conditionalFormatting sqref="B55">
    <cfRule type="duplicateValues" dxfId="39" priority="254"/>
  </conditionalFormatting>
  <conditionalFormatting sqref="B55">
    <cfRule type="duplicateValues" dxfId="38" priority="205"/>
  </conditionalFormatting>
  <conditionalFormatting sqref="B55">
    <cfRule type="duplicateValues" dxfId="37" priority="26990"/>
  </conditionalFormatting>
  <conditionalFormatting sqref="B95:B1048576 B1 B55">
    <cfRule type="duplicateValues" dxfId="36" priority="142"/>
  </conditionalFormatting>
  <conditionalFormatting sqref="B49:B54">
    <cfRule type="duplicateValues" dxfId="35" priority="132"/>
  </conditionalFormatting>
  <conditionalFormatting sqref="B49:B54">
    <cfRule type="duplicateValues" dxfId="34" priority="133"/>
  </conditionalFormatting>
  <conditionalFormatting sqref="B45:B48">
    <cfRule type="duplicateValues" dxfId="33" priority="127"/>
  </conditionalFormatting>
  <conditionalFormatting sqref="B45:B54">
    <cfRule type="duplicateValues" dxfId="32" priority="126"/>
  </conditionalFormatting>
  <conditionalFormatting sqref="B95:B1048576 B1 B45:B55">
    <cfRule type="duplicateValues" dxfId="31" priority="124"/>
  </conditionalFormatting>
  <conditionalFormatting sqref="B42:B44">
    <cfRule type="duplicateValues" dxfId="30" priority="122"/>
  </conditionalFormatting>
  <conditionalFormatting sqref="B42:B44">
    <cfRule type="duplicateValues" dxfId="29" priority="115"/>
  </conditionalFormatting>
  <conditionalFormatting sqref="B42:B44">
    <cfRule type="duplicateValues" dxfId="28" priority="114"/>
  </conditionalFormatting>
  <conditionalFormatting sqref="B42:B44">
    <cfRule type="duplicateValues" dxfId="27" priority="113"/>
  </conditionalFormatting>
  <conditionalFormatting sqref="B24:B41">
    <cfRule type="duplicateValues" dxfId="26" priority="93"/>
    <cfRule type="duplicateValues" dxfId="25" priority="94"/>
  </conditionalFormatting>
  <conditionalFormatting sqref="B24:B41">
    <cfRule type="duplicateValues" dxfId="24" priority="101"/>
  </conditionalFormatting>
  <conditionalFormatting sqref="B24:B41">
    <cfRule type="duplicateValues" dxfId="23" priority="92"/>
  </conditionalFormatting>
  <conditionalFormatting sqref="B95:B1048576 B1 B24:B55">
    <cfRule type="duplicateValues" dxfId="22" priority="91"/>
  </conditionalFormatting>
  <conditionalFormatting sqref="B24:B55 B1 B95:B1048576">
    <cfRule type="duplicateValues" dxfId="21" priority="80"/>
  </conditionalFormatting>
  <conditionalFormatting sqref="B95:B1048576">
    <cfRule type="duplicateValues" dxfId="20" priority="51"/>
  </conditionalFormatting>
  <conditionalFormatting sqref="B24:B55">
    <cfRule type="duplicateValues" dxfId="19" priority="41"/>
  </conditionalFormatting>
  <conditionalFormatting sqref="B24:B55">
    <cfRule type="duplicateValues" dxfId="18" priority="31"/>
  </conditionalFormatting>
  <conditionalFormatting sqref="B95:B1048576">
    <cfRule type="duplicateValues" dxfId="17" priority="25"/>
  </conditionalFormatting>
  <conditionalFormatting sqref="B95:B1048576">
    <cfRule type="duplicateValues" dxfId="16" priority="20"/>
  </conditionalFormatting>
  <conditionalFormatting sqref="B86:B94">
    <cfRule type="duplicateValues" dxfId="15" priority="19"/>
  </conditionalFormatting>
  <conditionalFormatting sqref="B86:B94">
    <cfRule type="duplicateValues" dxfId="14" priority="18"/>
  </conditionalFormatting>
  <conditionalFormatting sqref="B86:B94">
    <cfRule type="duplicateValues" dxfId="13" priority="17"/>
  </conditionalFormatting>
  <conditionalFormatting sqref="B86:B94">
    <cfRule type="duplicateValues" dxfId="12" priority="16"/>
  </conditionalFormatting>
  <conditionalFormatting sqref="B86:B94">
    <cfRule type="duplicateValues" dxfId="11" priority="15"/>
  </conditionalFormatting>
  <conditionalFormatting sqref="B86:B94">
    <cfRule type="duplicateValues" dxfId="10" priority="14"/>
  </conditionalFormatting>
  <conditionalFormatting sqref="B86:B94">
    <cfRule type="duplicateValues" dxfId="9" priority="13"/>
  </conditionalFormatting>
  <conditionalFormatting sqref="B86:B94">
    <cfRule type="duplicateValues" dxfId="8" priority="12"/>
  </conditionalFormatting>
  <conditionalFormatting sqref="B86:B94">
    <cfRule type="duplicateValues" dxfId="7" priority="11"/>
  </conditionalFormatting>
  <conditionalFormatting sqref="B1 B24:B55 B86:B1048576">
    <cfRule type="duplicateValues" dxfId="6" priority="7"/>
  </conditionalFormatting>
  <conditionalFormatting sqref="B2:B23">
    <cfRule type="duplicateValues" dxfId="5" priority="6"/>
  </conditionalFormatting>
  <conditionalFormatting sqref="B2:B23">
    <cfRule type="duplicateValues" dxfId="4" priority="5"/>
  </conditionalFormatting>
  <conditionalFormatting sqref="B56:B57">
    <cfRule type="duplicateValues" dxfId="3" priority="4"/>
  </conditionalFormatting>
  <conditionalFormatting sqref="B56:B57">
    <cfRule type="duplicateValues" dxfId="2" priority="3"/>
  </conditionalFormatting>
  <conditionalFormatting sqref="B58:B85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cp:lastPrinted>2021-08-14T08:14:39Z</cp:lastPrinted>
  <dcterms:created xsi:type="dcterms:W3CDTF">2020-12-19T20:17:28Z</dcterms:created>
  <dcterms:modified xsi:type="dcterms:W3CDTF">2021-10-21T03:35:36Z</dcterms:modified>
</cp:coreProperties>
</file>